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7905" activeTab="3"/>
  </bookViews>
  <sheets>
    <sheet name="1 rok sem 1" sheetId="2" r:id="rId1"/>
    <sheet name="1 rok sem 2" sheetId="3" r:id="rId2"/>
    <sheet name="2 rok sem 3" sheetId="4" r:id="rId3"/>
    <sheet name="2 rok sem 4" sheetId="5" r:id="rId4"/>
  </sheets>
  <definedNames>
    <definedName name="_xlnm.Print_Titles" localSheetId="0">'1 rok sem 1'!$6:$8</definedName>
  </definedNames>
  <calcPr calcId="191029"/>
</workbook>
</file>

<file path=xl/calcChain.xml><?xml version="1.0" encoding="utf-8"?>
<calcChain xmlns="http://schemas.openxmlformats.org/spreadsheetml/2006/main">
  <c r="H14" i="2" l="1"/>
  <c r="F14" i="2" s="1"/>
  <c r="H12" i="4"/>
  <c r="F12" i="4" s="1"/>
  <c r="D14" i="2" l="1"/>
  <c r="E14" i="2"/>
  <c r="E12" i="4"/>
  <c r="D12" i="4"/>
  <c r="M24" i="3"/>
  <c r="J24" i="3"/>
  <c r="J32" i="2"/>
  <c r="H19" i="4" l="1"/>
  <c r="F19" i="4" s="1"/>
  <c r="D19" i="4" s="1"/>
  <c r="H19" i="3"/>
  <c r="F19" i="3" s="1"/>
  <c r="H13" i="3"/>
  <c r="F13" i="3"/>
  <c r="E13" i="3" s="1"/>
  <c r="D13" i="3" l="1"/>
  <c r="E19" i="3"/>
  <c r="D19" i="3"/>
  <c r="E19" i="4"/>
  <c r="H15" i="2" l="1"/>
  <c r="F15" i="2" s="1"/>
  <c r="D15" i="2" l="1"/>
  <c r="E15" i="2"/>
  <c r="P17" i="5" a="1"/>
  <c r="P17" i="5" s="1"/>
  <c r="O17" i="5"/>
  <c r="N17" i="5"/>
  <c r="M17" i="5" a="1"/>
  <c r="M17" i="5" s="1"/>
  <c r="L17" i="5"/>
  <c r="K17" i="5"/>
  <c r="J17" i="5" a="1"/>
  <c r="J17" i="5" s="1"/>
  <c r="I17" i="5"/>
  <c r="G17" i="5"/>
  <c r="C17" i="5"/>
  <c r="H16" i="5"/>
  <c r="F16" i="5" s="1"/>
  <c r="H15" i="5"/>
  <c r="F15" i="5" s="1"/>
  <c r="H14" i="5"/>
  <c r="F14" i="5" s="1"/>
  <c r="H13" i="5"/>
  <c r="F13" i="5" s="1"/>
  <c r="H12" i="5"/>
  <c r="F12" i="5" s="1"/>
  <c r="H11" i="5"/>
  <c r="F11" i="5" s="1"/>
  <c r="D12" i="5" l="1"/>
  <c r="E12" i="5"/>
  <c r="D14" i="5"/>
  <c r="E14" i="5"/>
  <c r="D16" i="5"/>
  <c r="E16" i="5"/>
  <c r="D11" i="5"/>
  <c r="F17" i="5"/>
  <c r="E11" i="5"/>
  <c r="D13" i="5"/>
  <c r="E13" i="5"/>
  <c r="D15" i="5"/>
  <c r="E15" i="5"/>
  <c r="H17" i="5"/>
  <c r="E17" i="5" l="1"/>
  <c r="D17" i="5"/>
  <c r="P24" i="4" l="1" a="1"/>
  <c r="P24" i="4" s="1"/>
  <c r="O24" i="4"/>
  <c r="N24" i="4"/>
  <c r="M24" i="4" a="1"/>
  <c r="M24" i="4" s="1"/>
  <c r="L24" i="4"/>
  <c r="K24" i="4"/>
  <c r="J24" i="4" a="1"/>
  <c r="J24" i="4" s="1"/>
  <c r="I24" i="4"/>
  <c r="G24" i="4"/>
  <c r="H23" i="4"/>
  <c r="F23" i="4" s="1"/>
  <c r="H22" i="4"/>
  <c r="F22" i="4" s="1"/>
  <c r="H21" i="4"/>
  <c r="F21" i="4" s="1"/>
  <c r="H20" i="4"/>
  <c r="F20" i="4" s="1"/>
  <c r="H18" i="4"/>
  <c r="F18" i="4" s="1"/>
  <c r="H17" i="4"/>
  <c r="F17" i="4" s="1"/>
  <c r="H16" i="4"/>
  <c r="F16" i="4" s="1"/>
  <c r="H15" i="4"/>
  <c r="F15" i="4" s="1"/>
  <c r="H14" i="4"/>
  <c r="F14" i="4" s="1"/>
  <c r="H13" i="4"/>
  <c r="F13" i="4" s="1"/>
  <c r="D13" i="4" l="1"/>
  <c r="E13" i="4"/>
  <c r="D17" i="4"/>
  <c r="E17" i="4"/>
  <c r="D20" i="4"/>
  <c r="E20" i="4"/>
  <c r="D22" i="4"/>
  <c r="E22" i="4"/>
  <c r="D15" i="4"/>
  <c r="E15" i="4"/>
  <c r="F24" i="4"/>
  <c r="D14" i="4"/>
  <c r="E14" i="4"/>
  <c r="D16" i="4"/>
  <c r="E16" i="4"/>
  <c r="D18" i="4"/>
  <c r="E18" i="4"/>
  <c r="D21" i="4"/>
  <c r="E21" i="4"/>
  <c r="D23" i="4"/>
  <c r="E23" i="4"/>
  <c r="H24" i="4"/>
  <c r="D24" i="4" l="1"/>
  <c r="E24" i="4"/>
  <c r="P24" i="3" l="1" a="1"/>
  <c r="P24" i="3" s="1"/>
  <c r="O24" i="3"/>
  <c r="N24" i="3"/>
  <c r="L24" i="3"/>
  <c r="K24" i="3"/>
  <c r="I24" i="3"/>
  <c r="G24" i="3"/>
  <c r="H23" i="3"/>
  <c r="F23" i="3" s="1"/>
  <c r="H22" i="3"/>
  <c r="F22" i="3" s="1"/>
  <c r="H21" i="3"/>
  <c r="F21" i="3" s="1"/>
  <c r="H20" i="3"/>
  <c r="F20" i="3" s="1"/>
  <c r="H18" i="3"/>
  <c r="F18" i="3" s="1"/>
  <c r="H17" i="3"/>
  <c r="F17" i="3" s="1"/>
  <c r="H16" i="3"/>
  <c r="F16" i="3" s="1"/>
  <c r="H15" i="3"/>
  <c r="F15" i="3" s="1"/>
  <c r="H14" i="3"/>
  <c r="F14" i="3" s="1"/>
  <c r="H12" i="3"/>
  <c r="F12" i="3" s="1"/>
  <c r="H11" i="3"/>
  <c r="F11" i="3" s="1"/>
  <c r="D12" i="3" l="1"/>
  <c r="E12" i="3"/>
  <c r="D14" i="3"/>
  <c r="E14" i="3"/>
  <c r="D16" i="3"/>
  <c r="E16" i="3"/>
  <c r="D18" i="3"/>
  <c r="E18" i="3"/>
  <c r="D21" i="3"/>
  <c r="E21" i="3"/>
  <c r="D23" i="3"/>
  <c r="E23" i="3"/>
  <c r="D11" i="3"/>
  <c r="F24" i="3"/>
  <c r="E11" i="3"/>
  <c r="D15" i="3"/>
  <c r="E15" i="3"/>
  <c r="D17" i="3"/>
  <c r="E17" i="3"/>
  <c r="D20" i="3"/>
  <c r="E20" i="3"/>
  <c r="D22" i="3"/>
  <c r="E22" i="3"/>
  <c r="H24" i="3"/>
  <c r="D24" i="3" l="1"/>
  <c r="E24" i="3"/>
  <c r="H17" i="2" l="1"/>
  <c r="O32" i="2" l="1"/>
  <c r="L32" i="2"/>
  <c r="K32" i="2"/>
  <c r="G32" i="2"/>
  <c r="N32" i="2" l="1"/>
  <c r="I32" i="2"/>
  <c r="H30" i="2"/>
  <c r="F30" i="2" s="1"/>
  <c r="H31" i="2"/>
  <c r="F31" i="2" s="1"/>
  <c r="H29" i="2"/>
  <c r="H28" i="2"/>
  <c r="H27" i="2"/>
  <c r="H26" i="2"/>
  <c r="H25" i="2"/>
  <c r="F25" i="2" s="1"/>
  <c r="F28" i="2" l="1"/>
  <c r="E28" i="2" s="1"/>
  <c r="F29" i="2"/>
  <c r="D29" i="2" s="1"/>
  <c r="F27" i="2"/>
  <c r="E27" i="2" s="1"/>
  <c r="F26" i="2"/>
  <c r="E26" i="2" s="1"/>
  <c r="D31" i="2"/>
  <c r="E31" i="2"/>
  <c r="D30" i="2"/>
  <c r="E30" i="2"/>
  <c r="H12" i="2"/>
  <c r="F12" i="2" s="1"/>
  <c r="H13" i="2"/>
  <c r="F13" i="2" s="1"/>
  <c r="H11" i="2"/>
  <c r="H16" i="2"/>
  <c r="F16" i="2" s="1"/>
  <c r="F17" i="2"/>
  <c r="D17" i="2" s="1"/>
  <c r="H18" i="2"/>
  <c r="F18" i="2" s="1"/>
  <c r="H19" i="2"/>
  <c r="F19" i="2" s="1"/>
  <c r="D19" i="2" s="1"/>
  <c r="H20" i="2"/>
  <c r="F20" i="2" s="1"/>
  <c r="H21" i="2"/>
  <c r="F21" i="2" s="1"/>
  <c r="D21" i="2" s="1"/>
  <c r="H22" i="2"/>
  <c r="F22" i="2" s="1"/>
  <c r="H23" i="2"/>
  <c r="M32" i="2" a="1"/>
  <c r="M32" i="2" s="1"/>
  <c r="P32" i="2" a="1"/>
  <c r="P32" i="2" s="1"/>
  <c r="D26" i="2" l="1"/>
  <c r="D28" i="2"/>
  <c r="D27" i="2"/>
  <c r="E29" i="2"/>
  <c r="F23" i="2"/>
  <c r="E23" i="2" s="1"/>
  <c r="E13" i="2"/>
  <c r="D13" i="2"/>
  <c r="H32" i="2"/>
  <c r="E25" i="2"/>
  <c r="D25" i="2"/>
  <c r="F11" i="2"/>
  <c r="E11" i="2" s="1"/>
  <c r="E12" i="2"/>
  <c r="D12" i="2"/>
  <c r="E22" i="2"/>
  <c r="D22" i="2"/>
  <c r="E18" i="2"/>
  <c r="D18" i="2"/>
  <c r="E20" i="2"/>
  <c r="D20" i="2"/>
  <c r="D16" i="2"/>
  <c r="E16" i="2"/>
  <c r="E21" i="2"/>
  <c r="E17" i="2"/>
  <c r="E19" i="2"/>
  <c r="D11" i="2" l="1"/>
  <c r="D23" i="2"/>
  <c r="F32" i="2"/>
  <c r="E32" i="2"/>
  <c r="D32" i="2" l="1"/>
</calcChain>
</file>

<file path=xl/sharedStrings.xml><?xml version="1.0" encoding="utf-8"?>
<sst xmlns="http://schemas.openxmlformats.org/spreadsheetml/2006/main" count="382" uniqueCount="167">
  <si>
    <t xml:space="preserve">RAMOWY PLAN STUDIÓW </t>
  </si>
  <si>
    <t>wykłady</t>
  </si>
  <si>
    <t>seminaria</t>
  </si>
  <si>
    <t>ćwiczenia</t>
  </si>
  <si>
    <t>ECTS</t>
  </si>
  <si>
    <t>forma zaliczenia</t>
  </si>
  <si>
    <t>RAZEM: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</si>
  <si>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</si>
  <si>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</si>
  <si>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</si>
  <si>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</si>
  <si>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</si>
  <si>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</si>
  <si>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zajęcia/grupy zajęć</t>
  </si>
  <si>
    <t>xxx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</si>
  <si>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</si>
  <si>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</si>
  <si>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</si>
  <si>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</si>
  <si>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</si>
  <si>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</si>
  <si>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</si>
  <si>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dane z kolumn:
7+8</t>
  </si>
  <si>
    <t>w tym online</t>
  </si>
  <si>
    <t>w tym ECTS 
zajęć z wykorzystaniem metod i technik kształcenia na odległość</t>
  </si>
  <si>
    <t>dane z kolumn: (10+11+13+14)x3:6</t>
  </si>
  <si>
    <t>dane z kolumn:
9+12+15</t>
  </si>
  <si>
    <t xml:space="preserve">dane z kolumn: 
[(9-11) + (12-14) + 15] x 3:6 </t>
  </si>
  <si>
    <t>Wydział: Medyczny</t>
  </si>
  <si>
    <t>rok studiów: I</t>
  </si>
  <si>
    <t xml:space="preserve">forma studiów: stacjonarne </t>
  </si>
  <si>
    <t>A</t>
  </si>
  <si>
    <t>C</t>
  </si>
  <si>
    <t>KIERUNEK STUDIÓW: BIOTECHNOLOGIA MEDYCZNA</t>
  </si>
  <si>
    <t>BHP</t>
  </si>
  <si>
    <t>Szkolenie z praw i obowiązków studenta</t>
  </si>
  <si>
    <t>Zaliczenie</t>
  </si>
  <si>
    <t>Egzamin</t>
  </si>
  <si>
    <t>łączna liczba semestrów: 4</t>
  </si>
  <si>
    <t>semestr: I</t>
  </si>
  <si>
    <t>poziom studiów: studia drugiego stopnia</t>
  </si>
  <si>
    <t>Badania naukowe na UMP</t>
  </si>
  <si>
    <t>Enzymy w biotechnologii</t>
  </si>
  <si>
    <t>Etyczne aspekty badań biotechnologicznych</t>
  </si>
  <si>
    <t>Radiobiologia</t>
  </si>
  <si>
    <t>Rekombinowane białka</t>
  </si>
  <si>
    <t>Techniki chromatograficzne</t>
  </si>
  <si>
    <t>Farmakologia</t>
  </si>
  <si>
    <t>Zaawansowane techniki cytometryczne</t>
  </si>
  <si>
    <t>Biologiczne bazy danych</t>
  </si>
  <si>
    <t>Medycyna spersonalizowana</t>
  </si>
  <si>
    <t>Zarządzanie laboratorium</t>
  </si>
  <si>
    <t>Ochrona własności intelektualnej</t>
  </si>
  <si>
    <t>B</t>
  </si>
  <si>
    <t>Molekularne podstawy procesów kognitywnych*</t>
  </si>
  <si>
    <t>Rośliny transgeniczne*</t>
  </si>
  <si>
    <t>Komunikacja interpersonalna*</t>
  </si>
  <si>
    <t>*studenci wybierają przedmioty za 7 ECTS</t>
  </si>
  <si>
    <t>Inspektorat BHP</t>
  </si>
  <si>
    <t>Rada Uczelniana Samorządu Studenckiego</t>
  </si>
  <si>
    <t>Katedra i Zakład Biologii Komórki</t>
  </si>
  <si>
    <t>prof. dr hab. Rubiś Błażej</t>
  </si>
  <si>
    <t>Katedra i Zakład Chemii Klinicznej i Diagnostyki Molekularnej</t>
  </si>
  <si>
    <t>Zakład Immunologii Nowotworów</t>
  </si>
  <si>
    <t>Katedra i Zakład Farmacji Fizycznej i Farmakokinetyki</t>
  </si>
  <si>
    <t>Katedra i Zakład Farmakoekonomiki i Farmacji Społecznej</t>
  </si>
  <si>
    <t>prof. dr hab. Iżycki Dariusz</t>
  </si>
  <si>
    <t>Język obcy*</t>
  </si>
  <si>
    <t>Studium Języków Obcych</t>
  </si>
  <si>
    <t>Katedra i Klinika Neurologii Wieku Rozwojowego</t>
  </si>
  <si>
    <t>jednostka Koordynująca</t>
  </si>
  <si>
    <t>Genetyka w psychiatrii*</t>
  </si>
  <si>
    <t>Seminarium magisterskie*</t>
  </si>
  <si>
    <t>dr Przemysław Wieczorek</t>
  </si>
  <si>
    <t xml:space="preserve">Instytut Ochrony Roślin </t>
  </si>
  <si>
    <t xml:space="preserve">Katedra Prawa Medycznego i  Farmaceutycznego </t>
  </si>
  <si>
    <t>Zakład Genetyki w Psychiatrii</t>
  </si>
  <si>
    <t>prof. dr hab. Dmitrzak-Węglarz Monika</t>
  </si>
  <si>
    <t>semestr: II</t>
  </si>
  <si>
    <t>jednostka prowadząca</t>
  </si>
  <si>
    <t>Molekularne techniki analizy RNA</t>
  </si>
  <si>
    <t>Epigenetyka</t>
  </si>
  <si>
    <t>dr Oleksiewicz Urszula</t>
  </si>
  <si>
    <t xml:space="preserve">Bioinformatyka </t>
  </si>
  <si>
    <t>Biologia komórki nowotworowej</t>
  </si>
  <si>
    <t>Analiza danych eksperymentalnych</t>
  </si>
  <si>
    <t xml:space="preserve">Projekty badawczo-rozwojowe </t>
  </si>
  <si>
    <t>Spektroskopia mas</t>
  </si>
  <si>
    <t>Katedra i Zakład Chemii Nieorganicznej i Analitycznej</t>
  </si>
  <si>
    <t>prof. dr hab. Matysiak Jan</t>
  </si>
  <si>
    <t>Systemy zarządzania jakością</t>
  </si>
  <si>
    <t>Pracownia magisterska*</t>
  </si>
  <si>
    <t>Neurogenetyka*</t>
  </si>
  <si>
    <t>Katedra i Zakład Genetyki Medycznej</t>
  </si>
  <si>
    <t>*studenci wybierają przedmioty za 10 ECTS</t>
  </si>
  <si>
    <t>rok studiów: II</t>
  </si>
  <si>
    <t>semestr: III</t>
  </si>
  <si>
    <t>jednostka koordynująca</t>
  </si>
  <si>
    <t>Mikrobiom</t>
  </si>
  <si>
    <t xml:space="preserve">Zakład Immunologii Nowotworów </t>
  </si>
  <si>
    <t>Ewolucja molekularna</t>
  </si>
  <si>
    <t>Nowoczesne techniki sekwencjonowania</t>
  </si>
  <si>
    <t>Klinika Pneumonologii, Alergologii Dziecięcej i Immunologii Klinicznej</t>
  </si>
  <si>
    <t>Płynna biopsja</t>
  </si>
  <si>
    <t>E</t>
  </si>
  <si>
    <t>Specjalistyczne słownictwo naukowe*</t>
  </si>
  <si>
    <t>Zdrowie publiczne*</t>
  </si>
  <si>
    <t>Katedra i Zakład Profilaktyki Zdrowotnej</t>
  </si>
  <si>
    <t>prof. dr hab. n.med. Wysocki Jacek</t>
  </si>
  <si>
    <t>*studenci wybierają przedmioty za 9 ECTS</t>
  </si>
  <si>
    <t>semestr: IV</t>
  </si>
  <si>
    <t>Badania kliniczne</t>
  </si>
  <si>
    <t>Klinika Onkologii Klinicznej i Doświadczalnej</t>
  </si>
  <si>
    <t>prof. dr hab. Mackiewicz Jacek</t>
  </si>
  <si>
    <t>Mikroprzedsiębiorczość</t>
  </si>
  <si>
    <t>Zakład Organizacji i Zarządzania w Opiece Zdrowotnej</t>
  </si>
  <si>
    <t>GMO</t>
  </si>
  <si>
    <t>Zakład Medycyny Środowiskowej</t>
  </si>
  <si>
    <t xml:space="preserve">Evidence Based Medicine (EBM) </t>
  </si>
  <si>
    <t>Klinika Hipertensjologii, Angiologii i Chorób Wewnętrznych</t>
  </si>
  <si>
    <t>Seminarium magisterskie</t>
  </si>
  <si>
    <t>Pracownia magisterska i przygotowanie do egzaminu dyplomowego</t>
  </si>
  <si>
    <t>Zakład Filozofii Medycyny i Bioetyki/KiZ Farm.Klin.i Biofarm</t>
  </si>
  <si>
    <t>Zakład Bioinformatyki i Biologii Obliczeniowej</t>
  </si>
  <si>
    <t>prof. dr hab.  Elżbieta Kaczmarek</t>
  </si>
  <si>
    <t>Programowanie w analizach omicznych</t>
  </si>
  <si>
    <t>Nauka o leku biotechnologicznym</t>
  </si>
  <si>
    <t>dr hab. Krzysztof Kus</t>
  </si>
  <si>
    <t>Zakład Histologii i Embriologii</t>
  </si>
  <si>
    <t>mgr Radek Arkadiusz</t>
  </si>
  <si>
    <t>Paweł Czudaj</t>
  </si>
  <si>
    <t>dr Skibińska Izabela</t>
  </si>
  <si>
    <t xml:space="preserve">Katedra i Zakład Genetyki i Mikrobiologii Farmaceutycznej </t>
  </si>
  <si>
    <t xml:space="preserve"> dr Tomasz Deptuch</t>
  </si>
  <si>
    <t>Analiza danych biomedycznych</t>
  </si>
  <si>
    <t>prof. dr hab. Urbaniak Monika</t>
  </si>
  <si>
    <t>obowiązujący od naboru w r.a.:2023/2024</t>
  </si>
  <si>
    <t>nabór w r.a.:2023/2024</t>
  </si>
  <si>
    <t xml:space="preserve"> nabór w r.a.:2023/2024</t>
  </si>
  <si>
    <t>Biologia rozrodu</t>
  </si>
  <si>
    <t>dr Paweł Pięta</t>
  </si>
  <si>
    <t>prof. dr hab. Jankowska Anna</t>
  </si>
  <si>
    <t>dr hab. Andrusiewicz Mirosław, prof. UMP</t>
  </si>
  <si>
    <t>dr Żok Agnieszka/prof.dr hab. A. Bienert</t>
  </si>
  <si>
    <t>prof. dr hab. Andrzej Mackiewicz</t>
  </si>
  <si>
    <t>dr hab. Katarzyna Kosicka-Noworzyń</t>
  </si>
  <si>
    <t>dr hab. Kus Krzysztof</t>
  </si>
  <si>
    <t>dr hab. Kaczmarek Mariusz</t>
  </si>
  <si>
    <t>dr Nowosadko Maria</t>
  </si>
  <si>
    <t>dr hab. Żarowski Marcin</t>
  </si>
  <si>
    <t>prof. dr hab. Ruciński Marcin</t>
  </si>
  <si>
    <t>dr Ewelina Dondajewska</t>
  </si>
  <si>
    <t>dr Łaciak Maria</t>
  </si>
  <si>
    <t>dr Badura-Stronka Magdalena</t>
  </si>
  <si>
    <t>prof. dr hab. Gajęcka Marzena</t>
  </si>
  <si>
    <t>prof. dr hab. Mackiewicz Andrzej</t>
  </si>
  <si>
    <t>prof. dr hab.  Szczepankiewicz Aleksandra</t>
  </si>
  <si>
    <t>prof. dr hab. Szczepankiewicz Aleksandra</t>
  </si>
  <si>
    <t>prof. dr hab. Jamsheer Aleksander</t>
  </si>
  <si>
    <t>prof. dr hab. Kotwicka Małgorzata</t>
  </si>
  <si>
    <t>dr  Nowomiejski Jan</t>
  </si>
  <si>
    <t>prof. dr hab. Burchardt Paweł</t>
  </si>
  <si>
    <t>dr hab.  Rzymski Piotr, prof. UMP</t>
  </si>
  <si>
    <t>dr Maria Nowosadko</t>
  </si>
  <si>
    <t>koordynacja tylko 2023/24, od 24/25 wraca do prof.. A. Jankowskiej</t>
  </si>
  <si>
    <t>prof. dr  hab. H. Dams-Kozłowska</t>
  </si>
  <si>
    <t>Medyczna genetyka molekularna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</si>
</sst>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/>
    </xf>
    <xf numFmtId="2" fontId="6" fillId="3" borderId="11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6" fillId="3" borderId="33" xfId="0" applyNumberFormat="1" applyFont="1" applyFill="1" applyBorder="1" applyAlignment="1">
      <alignment horizontal="center"/>
    </xf>
    <xf numFmtId="0" fontId="6" fillId="3" borderId="12" xfId="0" applyNumberFormat="1" applyFont="1" applyFill="1" applyBorder="1" applyAlignment="1">
      <alignment horizontal="center"/>
    </xf>
    <xf numFmtId="0" fontId="6" fillId="3" borderId="9" xfId="0" applyNumberFormat="1" applyFont="1" applyFill="1" applyBorder="1" applyAlignment="1">
      <alignment horizontal="center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47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12" fillId="4" borderId="31" xfId="0" applyNumberFormat="1" applyFont="1" applyFill="1" applyBorder="1" applyAlignment="1">
      <alignment horizontal="center" vertical="center" wrapText="1"/>
    </xf>
    <xf numFmtId="0" fontId="12" fillId="4" borderId="38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5" fillId="0" borderId="0" xfId="0" applyFont="1"/>
    <xf numFmtId="2" fontId="16" fillId="0" borderId="8" xfId="0" applyNumberFormat="1" applyFont="1" applyBorder="1" applyAlignment="1">
      <alignment horizontal="center" wrapText="1"/>
    </xf>
    <xf numFmtId="2" fontId="16" fillId="0" borderId="18" xfId="1" applyNumberFormat="1" applyFont="1" applyBorder="1" applyAlignment="1">
      <alignment horizontal="center" wrapText="1"/>
    </xf>
    <xf numFmtId="0" fontId="16" fillId="0" borderId="19" xfId="0" applyNumberFormat="1" applyFont="1" applyBorder="1" applyAlignment="1">
      <alignment horizontal="center" wrapText="1"/>
    </xf>
    <xf numFmtId="0" fontId="16" fillId="0" borderId="20" xfId="0" applyNumberFormat="1" applyFont="1" applyBorder="1" applyAlignment="1">
      <alignment horizontal="center" wrapText="1"/>
    </xf>
    <xf numFmtId="0" fontId="16" fillId="0" borderId="1" xfId="0" applyNumberFormat="1" applyFont="1" applyBorder="1" applyAlignment="1">
      <alignment horizont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" fillId="0" borderId="0" xfId="0" applyFont="1"/>
    <xf numFmtId="0" fontId="6" fillId="3" borderId="1" xfId="0" applyFont="1" applyFill="1" applyBorder="1"/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6" fillId="0" borderId="6" xfId="0" applyNumberFormat="1" applyFont="1" applyFill="1" applyBorder="1" applyAlignment="1">
      <alignment horizontal="center" wrapText="1"/>
    </xf>
    <xf numFmtId="2" fontId="16" fillId="0" borderId="8" xfId="0" applyNumberFormat="1" applyFont="1" applyFill="1" applyBorder="1" applyAlignment="1">
      <alignment horizontal="center" wrapText="1"/>
    </xf>
    <xf numFmtId="2" fontId="16" fillId="0" borderId="18" xfId="1" applyNumberFormat="1" applyFont="1" applyFill="1" applyBorder="1" applyAlignment="1">
      <alignment horizontal="center" wrapText="1"/>
    </xf>
    <xf numFmtId="0" fontId="16" fillId="0" borderId="19" xfId="0" applyNumberFormat="1" applyFont="1" applyFill="1" applyBorder="1" applyAlignment="1">
      <alignment horizontal="center" wrapText="1"/>
    </xf>
    <xf numFmtId="0" fontId="16" fillId="0" borderId="20" xfId="0" applyNumberFormat="1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center"/>
    </xf>
    <xf numFmtId="0" fontId="16" fillId="0" borderId="20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Fill="1"/>
    <xf numFmtId="0" fontId="1" fillId="0" borderId="8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6" fillId="0" borderId="6" xfId="0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18" xfId="1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26" xfId="0" applyNumberFormat="1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4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54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1" fillId="0" borderId="41" xfId="0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2" fontId="16" fillId="2" borderId="8" xfId="0" applyNumberFormat="1" applyFont="1" applyFill="1" applyBorder="1" applyAlignment="1">
      <alignment horizontal="center" wrapText="1"/>
    </xf>
    <xf numFmtId="2" fontId="16" fillId="2" borderId="18" xfId="1" applyNumberFormat="1" applyFont="1" applyFill="1" applyBorder="1" applyAlignment="1">
      <alignment horizontal="center" wrapText="1"/>
    </xf>
    <xf numFmtId="0" fontId="16" fillId="2" borderId="19" xfId="0" applyNumberFormat="1" applyFont="1" applyFill="1" applyBorder="1" applyAlignment="1">
      <alignment horizontal="center" wrapText="1"/>
    </xf>
    <xf numFmtId="0" fontId="16" fillId="2" borderId="20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2" fontId="16" fillId="2" borderId="18" xfId="1" applyNumberFormat="1" applyFont="1" applyFill="1" applyBorder="1" applyAlignment="1">
      <alignment horizontal="center" vertical="center" wrapText="1"/>
    </xf>
    <xf numFmtId="0" fontId="16" fillId="2" borderId="20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0" borderId="26" xfId="0" applyNumberFormat="1" applyFont="1" applyFill="1" applyBorder="1" applyAlignment="1">
      <alignment horizontal="center" wrapText="1"/>
    </xf>
    <xf numFmtId="0" fontId="6" fillId="0" borderId="27" xfId="0" applyNumberFormat="1" applyFont="1" applyFill="1" applyBorder="1" applyAlignment="1">
      <alignment horizontal="center"/>
    </xf>
    <xf numFmtId="0" fontId="16" fillId="0" borderId="17" xfId="0" applyNumberFormat="1" applyFont="1" applyFill="1" applyBorder="1" applyAlignment="1">
      <alignment horizontal="center" wrapText="1"/>
    </xf>
    <xf numFmtId="0" fontId="6" fillId="0" borderId="9" xfId="0" applyNumberFormat="1" applyFont="1" applyFill="1" applyBorder="1" applyAlignment="1">
      <alignment horizontal="center"/>
    </xf>
    <xf numFmtId="0" fontId="0" fillId="0" borderId="0" xfId="0" applyNumberFormat="1" applyFill="1"/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/>
    </xf>
    <xf numFmtId="0" fontId="13" fillId="0" borderId="20" xfId="0" applyNumberFormat="1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2" borderId="56" xfId="0" applyFont="1" applyFill="1" applyBorder="1" applyAlignment="1">
      <alignment horizontal="left" vertical="center" wrapText="1"/>
    </xf>
    <xf numFmtId="0" fontId="16" fillId="0" borderId="17" xfId="0" applyNumberFormat="1" applyFont="1" applyFill="1" applyBorder="1" applyAlignment="1">
      <alignment horizontal="center"/>
    </xf>
    <xf numFmtId="0" fontId="16" fillId="0" borderId="19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/>
    </xf>
    <xf numFmtId="0" fontId="16" fillId="0" borderId="57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3" fillId="0" borderId="5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/>
    </xf>
    <xf numFmtId="0" fontId="1" fillId="0" borderId="22" xfId="0" applyFont="1" applyFill="1" applyBorder="1" applyAlignment="1">
      <alignment vertical="center"/>
    </xf>
    <xf numFmtId="0" fontId="16" fillId="0" borderId="22" xfId="0" applyNumberFormat="1" applyFont="1" applyFill="1" applyBorder="1" applyAlignment="1">
      <alignment horizontal="center"/>
    </xf>
    <xf numFmtId="2" fontId="16" fillId="0" borderId="23" xfId="0" applyNumberFormat="1" applyFont="1" applyFill="1" applyBorder="1" applyAlignment="1">
      <alignment horizontal="center" wrapText="1"/>
    </xf>
    <xf numFmtId="2" fontId="16" fillId="0" borderId="31" xfId="1" applyNumberFormat="1" applyFont="1" applyFill="1" applyBorder="1" applyAlignment="1">
      <alignment horizontal="center" wrapText="1"/>
    </xf>
    <xf numFmtId="0" fontId="16" fillId="0" borderId="38" xfId="0" applyNumberFormat="1" applyFont="1" applyFill="1" applyBorder="1" applyAlignment="1">
      <alignment horizontal="center" wrapText="1"/>
    </xf>
    <xf numFmtId="0" fontId="16" fillId="0" borderId="38" xfId="0" applyNumberFormat="1" applyFont="1" applyFill="1" applyBorder="1" applyAlignment="1">
      <alignment horizontal="center"/>
    </xf>
    <xf numFmtId="0" fontId="16" fillId="0" borderId="22" xfId="0" applyNumberFormat="1" applyFont="1" applyFill="1" applyBorder="1" applyAlignment="1">
      <alignment horizontal="center" wrapText="1"/>
    </xf>
    <xf numFmtId="0" fontId="16" fillId="0" borderId="23" xfId="0" applyNumberFormat="1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left"/>
    </xf>
    <xf numFmtId="0" fontId="3" fillId="0" borderId="6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21" fillId="0" borderId="41" xfId="0" applyFont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3" fillId="0" borderId="6" xfId="0" applyNumberFormat="1" applyFont="1" applyFill="1" applyBorder="1" applyAlignment="1">
      <alignment horizontal="center" wrapText="1"/>
    </xf>
    <xf numFmtId="2" fontId="23" fillId="2" borderId="8" xfId="0" applyNumberFormat="1" applyFont="1" applyFill="1" applyBorder="1" applyAlignment="1">
      <alignment horizontal="center" wrapText="1"/>
    </xf>
    <xf numFmtId="2" fontId="23" fillId="2" borderId="18" xfId="1" applyNumberFormat="1" applyFont="1" applyFill="1" applyBorder="1" applyAlignment="1">
      <alignment horizontal="center" wrapText="1"/>
    </xf>
    <xf numFmtId="0" fontId="23" fillId="2" borderId="19" xfId="0" applyNumberFormat="1" applyFont="1" applyFill="1" applyBorder="1" applyAlignment="1">
      <alignment horizontal="center" wrapText="1"/>
    </xf>
    <xf numFmtId="0" fontId="23" fillId="2" borderId="20" xfId="0" applyNumberFormat="1" applyFont="1" applyFill="1" applyBorder="1" applyAlignment="1">
      <alignment horizontal="center" wrapText="1"/>
    </xf>
    <xf numFmtId="0" fontId="23" fillId="0" borderId="17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vertical="center"/>
    </xf>
    <xf numFmtId="0" fontId="27" fillId="0" borderId="6" xfId="0" applyNumberFormat="1" applyFont="1" applyFill="1" applyBorder="1" applyAlignment="1">
      <alignment horizontal="center" vertical="center"/>
    </xf>
    <xf numFmtId="2" fontId="27" fillId="0" borderId="8" xfId="0" applyNumberFormat="1" applyFont="1" applyFill="1" applyBorder="1" applyAlignment="1">
      <alignment horizontal="center" vertical="center" wrapText="1"/>
    </xf>
    <xf numFmtId="2" fontId="27" fillId="0" borderId="18" xfId="1" applyNumberFormat="1" applyFont="1" applyFill="1" applyBorder="1" applyAlignment="1">
      <alignment horizontal="center" vertical="center" wrapText="1"/>
    </xf>
    <xf numFmtId="0" fontId="27" fillId="0" borderId="19" xfId="0" applyNumberFormat="1" applyFont="1" applyFill="1" applyBorder="1" applyAlignment="1">
      <alignment horizontal="center" wrapText="1"/>
    </xf>
    <xf numFmtId="0" fontId="27" fillId="0" borderId="20" xfId="0" applyNumberFormat="1" applyFont="1" applyFill="1" applyBorder="1" applyAlignment="1">
      <alignment horizontal="center" vertical="center"/>
    </xf>
    <xf numFmtId="0" fontId="27" fillId="0" borderId="17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left"/>
    </xf>
    <xf numFmtId="0" fontId="0" fillId="0" borderId="0" xfId="0" applyFont="1" applyFill="1"/>
    <xf numFmtId="0" fontId="25" fillId="0" borderId="41" xfId="0" applyFont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left" vertical="center" wrapText="1"/>
    </xf>
    <xf numFmtId="0" fontId="27" fillId="0" borderId="6" xfId="0" applyNumberFormat="1" applyFont="1" applyFill="1" applyBorder="1" applyAlignment="1">
      <alignment horizontal="center" wrapText="1"/>
    </xf>
    <xf numFmtId="2" fontId="27" fillId="2" borderId="8" xfId="0" applyNumberFormat="1" applyFont="1" applyFill="1" applyBorder="1" applyAlignment="1">
      <alignment horizontal="center" wrapText="1"/>
    </xf>
    <xf numFmtId="2" fontId="27" fillId="2" borderId="18" xfId="1" applyNumberFormat="1" applyFont="1" applyFill="1" applyBorder="1" applyAlignment="1">
      <alignment horizontal="center" wrapText="1"/>
    </xf>
    <xf numFmtId="0" fontId="27" fillId="2" borderId="19" xfId="0" applyNumberFormat="1" applyFont="1" applyFill="1" applyBorder="1" applyAlignment="1">
      <alignment horizontal="center" wrapText="1"/>
    </xf>
    <xf numFmtId="0" fontId="27" fillId="2" borderId="20" xfId="0" applyNumberFormat="1" applyFont="1" applyFill="1" applyBorder="1" applyAlignment="1">
      <alignment horizontal="center" wrapText="1"/>
    </xf>
    <xf numFmtId="0" fontId="27" fillId="0" borderId="17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9" fillId="2" borderId="25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center" wrapText="1"/>
    </xf>
    <xf numFmtId="0" fontId="30" fillId="0" borderId="1" xfId="0" applyNumberFormat="1" applyFont="1" applyFill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3" fillId="0" borderId="35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3" fillId="0" borderId="36" xfId="0" applyFont="1" applyBorder="1" applyAlignment="1">
      <alignment horizontal="left" wrapText="1"/>
    </xf>
    <xf numFmtId="0" fontId="3" fillId="0" borderId="4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11" fillId="4" borderId="47" xfId="0" applyNumberFormat="1" applyFont="1" applyFill="1" applyBorder="1" applyAlignment="1">
      <alignment horizontal="center" vertical="center" wrapText="1"/>
    </xf>
    <xf numFmtId="0" fontId="11" fillId="4" borderId="38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left" vertical="center" wrapText="1"/>
    </xf>
    <xf numFmtId="0" fontId="11" fillId="4" borderId="52" xfId="0" applyNumberFormat="1" applyFont="1" applyFill="1" applyBorder="1" applyAlignment="1">
      <alignment horizontal="center" vertical="center" wrapText="1"/>
    </xf>
    <xf numFmtId="0" fontId="11" fillId="4" borderId="53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horizontal="left" wrapText="1"/>
    </xf>
    <xf numFmtId="0" fontId="18" fillId="0" borderId="34" xfId="0" applyFont="1" applyBorder="1" applyAlignment="1">
      <alignment horizontal="left" wrapText="1"/>
    </xf>
    <xf numFmtId="0" fontId="18" fillId="0" borderId="36" xfId="0" applyFont="1" applyBorder="1" applyAlignment="1">
      <alignment horizontal="left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37" xfId="0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opLeftCell="G13" zoomScaleNormal="100" workbookViewId="0">
      <selection activeCell="S19" sqref="S1:U1048576"/>
    </sheetView>
  </sheetViews>
  <sheetFormatPr defaultColWidth="9.140625" defaultRowHeight="15" x14ac:dyDescent="0.25"/>
  <cols>
    <col min="1" max="1" width="4.5703125" customWidth="1"/>
    <col min="2" max="2" width="36.140625" style="21" customWidth="1"/>
    <col min="3" max="3" width="10.7109375" style="110" customWidth="1"/>
    <col min="4" max="7" width="10.7109375" style="8" customWidth="1"/>
    <col min="8" max="8" width="10.7109375" style="110" customWidth="1"/>
    <col min="9" max="16" width="10.7109375" style="8" customWidth="1"/>
    <col min="17" max="17" width="10.7109375" customWidth="1"/>
    <col min="18" max="18" width="21.28515625" style="34" customWidth="1"/>
    <col min="19" max="19" width="22.28515625" style="29" hidden="1" customWidth="1"/>
    <col min="20" max="20" width="24.85546875" style="29" hidden="1" customWidth="1"/>
    <col min="21" max="21" width="13.7109375" hidden="1" customWidth="1"/>
  </cols>
  <sheetData>
    <row r="1" spans="1:20" ht="30" customHeight="1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ht="30.75" customHeight="1" x14ac:dyDescent="0.3">
      <c r="A2" s="200" t="s">
        <v>33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ht="30" customHeight="1" thickBot="1" x14ac:dyDescent="0.35">
      <c r="A3" s="233" t="s">
        <v>28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30.75" customHeight="1" x14ac:dyDescent="0.25">
      <c r="A4" s="236" t="s">
        <v>29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44" t="s">
        <v>39</v>
      </c>
      <c r="M4" s="244"/>
      <c r="N4" s="244"/>
      <c r="O4" s="244"/>
      <c r="P4" s="244"/>
      <c r="Q4" s="244"/>
      <c r="R4" s="205" t="s">
        <v>136</v>
      </c>
      <c r="S4" s="206"/>
      <c r="T4" s="207"/>
    </row>
    <row r="5" spans="1:20" ht="30" customHeight="1" thickBot="1" x14ac:dyDescent="0.3">
      <c r="A5" s="203" t="s">
        <v>40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 t="s">
        <v>30</v>
      </c>
      <c r="M5" s="204"/>
      <c r="N5" s="204"/>
      <c r="O5" s="204"/>
      <c r="P5" s="204"/>
      <c r="Q5" s="204"/>
      <c r="R5" s="241" t="s">
        <v>38</v>
      </c>
      <c r="S5" s="242"/>
      <c r="T5" s="243"/>
    </row>
    <row r="6" spans="1:20" ht="15.75" customHeight="1" x14ac:dyDescent="0.25">
      <c r="A6" s="208" t="s">
        <v>15</v>
      </c>
      <c r="B6" s="211" t="s">
        <v>13</v>
      </c>
      <c r="C6" s="250" t="s">
        <v>4</v>
      </c>
      <c r="D6" s="251"/>
      <c r="E6" s="252"/>
      <c r="F6" s="214" t="s">
        <v>20</v>
      </c>
      <c r="G6" s="214" t="s">
        <v>16</v>
      </c>
      <c r="H6" s="247" t="s">
        <v>19</v>
      </c>
      <c r="I6" s="248"/>
      <c r="J6" s="248"/>
      <c r="K6" s="248"/>
      <c r="L6" s="248"/>
      <c r="M6" s="248"/>
      <c r="N6" s="248"/>
      <c r="O6" s="248"/>
      <c r="P6" s="248"/>
      <c r="Q6" s="249"/>
      <c r="R6" s="217" t="s">
        <v>5</v>
      </c>
      <c r="S6" s="220" t="s">
        <v>70</v>
      </c>
      <c r="T6" s="223" t="s">
        <v>7</v>
      </c>
    </row>
    <row r="7" spans="1:20" ht="36" customHeight="1" x14ac:dyDescent="0.25">
      <c r="A7" s="209"/>
      <c r="B7" s="212"/>
      <c r="C7" s="229" t="s">
        <v>4</v>
      </c>
      <c r="D7" s="255" t="s">
        <v>24</v>
      </c>
      <c r="E7" s="253" t="s">
        <v>21</v>
      </c>
      <c r="F7" s="215"/>
      <c r="G7" s="215"/>
      <c r="H7" s="245" t="s">
        <v>18</v>
      </c>
      <c r="I7" s="238" t="s">
        <v>1</v>
      </c>
      <c r="J7" s="238"/>
      <c r="K7" s="238"/>
      <c r="L7" s="226" t="s">
        <v>2</v>
      </c>
      <c r="M7" s="227"/>
      <c r="N7" s="228"/>
      <c r="O7" s="239" t="s">
        <v>3</v>
      </c>
      <c r="P7" s="239"/>
      <c r="Q7" s="240"/>
      <c r="R7" s="218"/>
      <c r="S7" s="221"/>
      <c r="T7" s="224"/>
    </row>
    <row r="8" spans="1:20" s="1" customFormat="1" ht="42" customHeight="1" thickBot="1" x14ac:dyDescent="0.3">
      <c r="A8" s="210"/>
      <c r="B8" s="213"/>
      <c r="C8" s="230"/>
      <c r="D8" s="256"/>
      <c r="E8" s="254"/>
      <c r="F8" s="216"/>
      <c r="G8" s="216"/>
      <c r="H8" s="246"/>
      <c r="I8" s="6" t="s">
        <v>10</v>
      </c>
      <c r="J8" s="6" t="s">
        <v>23</v>
      </c>
      <c r="K8" s="7" t="s">
        <v>8</v>
      </c>
      <c r="L8" s="6" t="s">
        <v>11</v>
      </c>
      <c r="M8" s="6" t="s">
        <v>23</v>
      </c>
      <c r="N8" s="6" t="s">
        <v>8</v>
      </c>
      <c r="O8" s="6" t="s">
        <v>12</v>
      </c>
      <c r="P8" s="7" t="s">
        <v>17</v>
      </c>
      <c r="Q8" s="2" t="s">
        <v>9</v>
      </c>
      <c r="R8" s="219"/>
      <c r="S8" s="222"/>
      <c r="T8" s="225"/>
    </row>
    <row r="9" spans="1:20" s="3" customFormat="1" ht="15" customHeight="1" x14ac:dyDescent="0.25">
      <c r="A9" s="257">
        <v>1</v>
      </c>
      <c r="B9" s="259">
        <v>2</v>
      </c>
      <c r="C9" s="261">
        <v>3</v>
      </c>
      <c r="D9" s="12">
        <v>4</v>
      </c>
      <c r="E9" s="13">
        <v>5</v>
      </c>
      <c r="F9" s="14">
        <v>6</v>
      </c>
      <c r="G9" s="263">
        <v>7</v>
      </c>
      <c r="H9" s="111">
        <v>8</v>
      </c>
      <c r="I9" s="265">
        <v>9</v>
      </c>
      <c r="J9" s="273">
        <v>10</v>
      </c>
      <c r="K9" s="265">
        <v>11</v>
      </c>
      <c r="L9" s="265">
        <v>12</v>
      </c>
      <c r="M9" s="273">
        <v>13</v>
      </c>
      <c r="N9" s="265">
        <v>14</v>
      </c>
      <c r="O9" s="265">
        <v>15</v>
      </c>
      <c r="P9" s="265">
        <v>16</v>
      </c>
      <c r="Q9" s="267">
        <v>17</v>
      </c>
      <c r="R9" s="269">
        <v>18</v>
      </c>
      <c r="S9" s="271">
        <v>19</v>
      </c>
      <c r="T9" s="275">
        <v>20</v>
      </c>
    </row>
    <row r="10" spans="1:20" s="1" customFormat="1" ht="43.5" customHeight="1" thickBot="1" x14ac:dyDescent="0.3">
      <c r="A10" s="258"/>
      <c r="B10" s="260"/>
      <c r="C10" s="262"/>
      <c r="D10" s="15" t="s">
        <v>25</v>
      </c>
      <c r="E10" s="16" t="s">
        <v>27</v>
      </c>
      <c r="F10" s="17" t="s">
        <v>22</v>
      </c>
      <c r="G10" s="264"/>
      <c r="H10" s="112" t="s">
        <v>26</v>
      </c>
      <c r="I10" s="266"/>
      <c r="J10" s="274"/>
      <c r="K10" s="266"/>
      <c r="L10" s="266"/>
      <c r="M10" s="274"/>
      <c r="N10" s="266"/>
      <c r="O10" s="266"/>
      <c r="P10" s="266"/>
      <c r="Q10" s="268"/>
      <c r="R10" s="270"/>
      <c r="S10" s="272"/>
      <c r="T10" s="276"/>
    </row>
    <row r="11" spans="1:20" s="1" customFormat="1" ht="31.5" customHeight="1" x14ac:dyDescent="0.25">
      <c r="A11" s="19">
        <v>1</v>
      </c>
      <c r="B11" s="20" t="s">
        <v>34</v>
      </c>
      <c r="C11" s="43">
        <v>0</v>
      </c>
      <c r="D11" s="22">
        <f t="shared" ref="D11:D23" si="0">(J11+K11+M11+N11)*C11/F11</f>
        <v>0</v>
      </c>
      <c r="E11" s="23">
        <f t="shared" ref="E11:E23" si="1">(I11-K11+L11-N11+O11)*C11/F11</f>
        <v>0</v>
      </c>
      <c r="F11" s="24">
        <f t="shared" ref="F11:F23" si="2">G11+H11</f>
        <v>5</v>
      </c>
      <c r="G11" s="25">
        <v>0</v>
      </c>
      <c r="H11" s="108">
        <f t="shared" ref="H11:H23" si="3">I11+L11+O11</f>
        <v>5</v>
      </c>
      <c r="I11" s="26">
        <v>5</v>
      </c>
      <c r="J11" s="26"/>
      <c r="K11" s="26">
        <v>5</v>
      </c>
      <c r="L11" s="26"/>
      <c r="M11" s="26"/>
      <c r="N11" s="26"/>
      <c r="O11" s="26"/>
      <c r="P11" s="26"/>
      <c r="Q11" s="33"/>
      <c r="R11" s="40" t="s">
        <v>36</v>
      </c>
      <c r="S11" s="124" t="s">
        <v>58</v>
      </c>
      <c r="T11" s="126" t="s">
        <v>129</v>
      </c>
    </row>
    <row r="12" spans="1:20" s="1" customFormat="1" ht="31.5" customHeight="1" x14ac:dyDescent="0.25">
      <c r="A12" s="19">
        <v>2</v>
      </c>
      <c r="B12" s="39" t="s">
        <v>35</v>
      </c>
      <c r="C12" s="43">
        <v>0</v>
      </c>
      <c r="D12" s="22">
        <f t="shared" si="0"/>
        <v>0</v>
      </c>
      <c r="E12" s="23">
        <f t="shared" si="1"/>
        <v>0</v>
      </c>
      <c r="F12" s="24">
        <f t="shared" si="2"/>
        <v>2</v>
      </c>
      <c r="G12" s="25">
        <v>0</v>
      </c>
      <c r="H12" s="108">
        <f t="shared" si="3"/>
        <v>2</v>
      </c>
      <c r="I12" s="26">
        <v>2</v>
      </c>
      <c r="J12" s="26"/>
      <c r="K12" s="26"/>
      <c r="L12" s="26"/>
      <c r="M12" s="26"/>
      <c r="N12" s="26"/>
      <c r="O12" s="26"/>
      <c r="P12" s="26"/>
      <c r="Q12" s="33"/>
      <c r="R12" s="40" t="s">
        <v>36</v>
      </c>
      <c r="S12" s="125" t="s">
        <v>59</v>
      </c>
      <c r="T12" s="118" t="s">
        <v>130</v>
      </c>
    </row>
    <row r="13" spans="1:20" s="1" customFormat="1" ht="24.95" customHeight="1" x14ac:dyDescent="0.25">
      <c r="A13" s="19">
        <v>3</v>
      </c>
      <c r="B13" s="39" t="s">
        <v>41</v>
      </c>
      <c r="C13" s="43">
        <v>0</v>
      </c>
      <c r="D13" s="22">
        <f t="shared" si="0"/>
        <v>0</v>
      </c>
      <c r="E13" s="23">
        <f t="shared" si="1"/>
        <v>0</v>
      </c>
      <c r="F13" s="24">
        <f t="shared" si="2"/>
        <v>15</v>
      </c>
      <c r="G13" s="25">
        <v>0</v>
      </c>
      <c r="H13" s="108">
        <f t="shared" si="3"/>
        <v>15</v>
      </c>
      <c r="I13" s="26"/>
      <c r="J13" s="26"/>
      <c r="K13" s="26"/>
      <c r="L13" s="26">
        <v>15</v>
      </c>
      <c r="M13" s="26"/>
      <c r="N13" s="26"/>
      <c r="O13" s="26"/>
      <c r="P13" s="26"/>
      <c r="Q13" s="33"/>
      <c r="R13" s="40" t="s">
        <v>36</v>
      </c>
      <c r="S13" s="116" t="s">
        <v>60</v>
      </c>
      <c r="T13" s="117" t="s">
        <v>141</v>
      </c>
    </row>
    <row r="14" spans="1:20" s="166" customFormat="1" ht="22.5" x14ac:dyDescent="0.25">
      <c r="A14" s="153">
        <v>4</v>
      </c>
      <c r="B14" s="154" t="s">
        <v>134</v>
      </c>
      <c r="C14" s="155">
        <v>2</v>
      </c>
      <c r="D14" s="156">
        <f t="shared" si="0"/>
        <v>0</v>
      </c>
      <c r="E14" s="157">
        <f t="shared" si="1"/>
        <v>1.28</v>
      </c>
      <c r="F14" s="158">
        <f t="shared" si="2"/>
        <v>50</v>
      </c>
      <c r="G14" s="159">
        <v>18</v>
      </c>
      <c r="H14" s="160">
        <f t="shared" si="3"/>
        <v>32</v>
      </c>
      <c r="I14" s="161">
        <v>8</v>
      </c>
      <c r="J14" s="161"/>
      <c r="K14" s="161"/>
      <c r="L14" s="161">
        <v>8</v>
      </c>
      <c r="M14" s="161"/>
      <c r="N14" s="161"/>
      <c r="O14" s="161">
        <v>16</v>
      </c>
      <c r="P14" s="161"/>
      <c r="Q14" s="162" t="s">
        <v>31</v>
      </c>
      <c r="R14" s="163" t="s">
        <v>36</v>
      </c>
      <c r="S14" s="164" t="s">
        <v>60</v>
      </c>
      <c r="T14" s="165" t="s">
        <v>142</v>
      </c>
    </row>
    <row r="15" spans="1:20" s="1" customFormat="1" ht="24" x14ac:dyDescent="0.25">
      <c r="A15" s="87">
        <v>5</v>
      </c>
      <c r="B15" s="88" t="s">
        <v>83</v>
      </c>
      <c r="C15" s="43">
        <v>2</v>
      </c>
      <c r="D15" s="89">
        <f t="shared" si="0"/>
        <v>0</v>
      </c>
      <c r="E15" s="90">
        <f t="shared" si="1"/>
        <v>1</v>
      </c>
      <c r="F15" s="91">
        <f t="shared" si="2"/>
        <v>60</v>
      </c>
      <c r="G15" s="92">
        <v>30</v>
      </c>
      <c r="H15" s="108">
        <f t="shared" si="3"/>
        <v>30</v>
      </c>
      <c r="I15" s="93">
        <v>15</v>
      </c>
      <c r="J15" s="93"/>
      <c r="K15" s="93"/>
      <c r="L15" s="93"/>
      <c r="M15" s="93"/>
      <c r="N15" s="93"/>
      <c r="O15" s="93">
        <v>15</v>
      </c>
      <c r="P15" s="93"/>
      <c r="Q15" s="94" t="s">
        <v>31</v>
      </c>
      <c r="R15" s="95" t="s">
        <v>37</v>
      </c>
      <c r="S15" s="116" t="s">
        <v>123</v>
      </c>
      <c r="T15" s="117" t="s">
        <v>124</v>
      </c>
    </row>
    <row r="16" spans="1:20" s="1" customFormat="1" ht="35.25" customHeight="1" x14ac:dyDescent="0.25">
      <c r="A16" s="19">
        <v>6</v>
      </c>
      <c r="B16" s="39" t="s">
        <v>42</v>
      </c>
      <c r="C16" s="43">
        <v>2</v>
      </c>
      <c r="D16" s="22">
        <f t="shared" si="0"/>
        <v>0</v>
      </c>
      <c r="E16" s="23">
        <f t="shared" si="1"/>
        <v>1.2</v>
      </c>
      <c r="F16" s="91">
        <f t="shared" si="2"/>
        <v>50</v>
      </c>
      <c r="G16" s="92">
        <v>20</v>
      </c>
      <c r="H16" s="108">
        <f t="shared" si="3"/>
        <v>30</v>
      </c>
      <c r="I16" s="93"/>
      <c r="J16" s="93"/>
      <c r="K16" s="93"/>
      <c r="L16" s="93">
        <v>30</v>
      </c>
      <c r="M16" s="26"/>
      <c r="N16" s="26"/>
      <c r="O16" s="26"/>
      <c r="P16" s="26"/>
      <c r="Q16" s="33"/>
      <c r="R16" s="40" t="s">
        <v>36</v>
      </c>
      <c r="S16" s="116" t="s">
        <v>62</v>
      </c>
      <c r="T16" s="117" t="s">
        <v>61</v>
      </c>
    </row>
    <row r="17" spans="1:21" s="1" customFormat="1" ht="34.9" customHeight="1" x14ac:dyDescent="0.25">
      <c r="A17" s="19">
        <v>7</v>
      </c>
      <c r="B17" s="39" t="s">
        <v>43</v>
      </c>
      <c r="C17" s="43">
        <v>1</v>
      </c>
      <c r="D17" s="22">
        <f t="shared" si="0"/>
        <v>0</v>
      </c>
      <c r="E17" s="23">
        <f t="shared" si="1"/>
        <v>0.83333333333333337</v>
      </c>
      <c r="F17" s="24">
        <f t="shared" si="2"/>
        <v>30</v>
      </c>
      <c r="G17" s="25">
        <v>5</v>
      </c>
      <c r="H17" s="108">
        <f t="shared" si="3"/>
        <v>25</v>
      </c>
      <c r="I17" s="26">
        <v>10</v>
      </c>
      <c r="J17" s="26"/>
      <c r="K17" s="26"/>
      <c r="L17" s="26">
        <v>15</v>
      </c>
      <c r="M17" s="26"/>
      <c r="N17" s="26"/>
      <c r="O17" s="26"/>
      <c r="P17" s="26"/>
      <c r="Q17" s="33"/>
      <c r="R17" s="40" t="s">
        <v>36</v>
      </c>
      <c r="S17" s="116" t="s">
        <v>122</v>
      </c>
      <c r="T17" s="117" t="s">
        <v>143</v>
      </c>
    </row>
    <row r="18" spans="1:21" s="1" customFormat="1" ht="24.95" customHeight="1" x14ac:dyDescent="0.25">
      <c r="A18" s="19">
        <v>8</v>
      </c>
      <c r="B18" s="39" t="s">
        <v>44</v>
      </c>
      <c r="C18" s="43">
        <v>4</v>
      </c>
      <c r="D18" s="89">
        <f t="shared" si="0"/>
        <v>0</v>
      </c>
      <c r="E18" s="90">
        <f t="shared" si="1"/>
        <v>2.4</v>
      </c>
      <c r="F18" s="91">
        <f t="shared" si="2"/>
        <v>100</v>
      </c>
      <c r="G18" s="47">
        <v>40</v>
      </c>
      <c r="H18" s="108">
        <f t="shared" si="3"/>
        <v>60</v>
      </c>
      <c r="I18" s="26">
        <v>15</v>
      </c>
      <c r="J18" s="26"/>
      <c r="K18" s="26"/>
      <c r="L18" s="26">
        <v>15</v>
      </c>
      <c r="M18" s="26"/>
      <c r="N18" s="26"/>
      <c r="O18" s="26">
        <v>30</v>
      </c>
      <c r="P18" s="26"/>
      <c r="Q18" s="33" t="s">
        <v>53</v>
      </c>
      <c r="R18" s="40" t="s">
        <v>37</v>
      </c>
      <c r="S18" s="116" t="s">
        <v>63</v>
      </c>
      <c r="T18" s="117" t="s">
        <v>144</v>
      </c>
    </row>
    <row r="19" spans="1:21" s="38" customFormat="1" ht="24.95" customHeight="1" x14ac:dyDescent="0.25">
      <c r="A19" s="41">
        <v>9</v>
      </c>
      <c r="B19" s="42" t="s">
        <v>45</v>
      </c>
      <c r="C19" s="43">
        <v>4</v>
      </c>
      <c r="D19" s="44">
        <f t="shared" si="0"/>
        <v>0</v>
      </c>
      <c r="E19" s="45">
        <f t="shared" si="1"/>
        <v>2.4</v>
      </c>
      <c r="F19" s="46">
        <f t="shared" si="2"/>
        <v>100</v>
      </c>
      <c r="G19" s="47">
        <v>40</v>
      </c>
      <c r="H19" s="108">
        <f t="shared" si="3"/>
        <v>60</v>
      </c>
      <c r="I19" s="48">
        <v>10</v>
      </c>
      <c r="J19" s="48"/>
      <c r="K19" s="48"/>
      <c r="L19" s="48">
        <v>10</v>
      </c>
      <c r="M19" s="48"/>
      <c r="N19" s="48"/>
      <c r="O19" s="48">
        <v>40</v>
      </c>
      <c r="P19" s="48"/>
      <c r="Q19" s="49" t="s">
        <v>53</v>
      </c>
      <c r="R19" s="50" t="s">
        <v>37</v>
      </c>
      <c r="S19" s="116" t="s">
        <v>63</v>
      </c>
      <c r="T19" s="117" t="s">
        <v>165</v>
      </c>
    </row>
    <row r="20" spans="1:21" s="38" customFormat="1" ht="24.95" customHeight="1" x14ac:dyDescent="0.25">
      <c r="A20" s="41">
        <v>10</v>
      </c>
      <c r="B20" s="42" t="s">
        <v>46</v>
      </c>
      <c r="C20" s="43">
        <v>3</v>
      </c>
      <c r="D20" s="44">
        <f t="shared" si="0"/>
        <v>0</v>
      </c>
      <c r="E20" s="45">
        <f t="shared" si="1"/>
        <v>2</v>
      </c>
      <c r="F20" s="46">
        <f t="shared" si="2"/>
        <v>75</v>
      </c>
      <c r="G20" s="47">
        <v>25</v>
      </c>
      <c r="H20" s="108">
        <f t="shared" si="3"/>
        <v>50</v>
      </c>
      <c r="I20" s="48">
        <v>10</v>
      </c>
      <c r="J20" s="148"/>
      <c r="K20" s="48"/>
      <c r="L20" s="48">
        <v>15</v>
      </c>
      <c r="M20" s="48"/>
      <c r="N20" s="48"/>
      <c r="O20" s="48">
        <v>25</v>
      </c>
      <c r="P20" s="48"/>
      <c r="Q20" s="49" t="s">
        <v>53</v>
      </c>
      <c r="R20" s="50" t="s">
        <v>36</v>
      </c>
      <c r="S20" s="119" t="s">
        <v>64</v>
      </c>
      <c r="T20" s="151" t="s">
        <v>145</v>
      </c>
    </row>
    <row r="21" spans="1:21" s="56" customFormat="1" ht="34.9" customHeight="1" x14ac:dyDescent="0.25">
      <c r="A21" s="41">
        <v>11</v>
      </c>
      <c r="B21" s="51" t="s">
        <v>47</v>
      </c>
      <c r="C21" s="52">
        <v>3</v>
      </c>
      <c r="D21" s="44">
        <f t="shared" si="0"/>
        <v>0</v>
      </c>
      <c r="E21" s="45">
        <f t="shared" si="1"/>
        <v>1.8</v>
      </c>
      <c r="F21" s="46">
        <f t="shared" si="2"/>
        <v>75</v>
      </c>
      <c r="G21" s="53">
        <v>30</v>
      </c>
      <c r="H21" s="108">
        <f t="shared" si="3"/>
        <v>45</v>
      </c>
      <c r="I21" s="54">
        <v>10</v>
      </c>
      <c r="J21" s="54"/>
      <c r="K21" s="54"/>
      <c r="L21" s="54">
        <v>15</v>
      </c>
      <c r="M21" s="54"/>
      <c r="N21" s="54"/>
      <c r="O21" s="54">
        <v>20</v>
      </c>
      <c r="P21" s="54"/>
      <c r="Q21" s="55" t="s">
        <v>31</v>
      </c>
      <c r="R21" s="50" t="s">
        <v>36</v>
      </c>
      <c r="S21" s="120" t="s">
        <v>65</v>
      </c>
      <c r="T21" s="121" t="s">
        <v>146</v>
      </c>
    </row>
    <row r="22" spans="1:21" s="56" customFormat="1" ht="24.95" customHeight="1" x14ac:dyDescent="0.25">
      <c r="A22" s="41">
        <v>12</v>
      </c>
      <c r="B22" s="57" t="s">
        <v>48</v>
      </c>
      <c r="C22" s="52">
        <v>3</v>
      </c>
      <c r="D22" s="44">
        <f t="shared" si="0"/>
        <v>0</v>
      </c>
      <c r="E22" s="45">
        <f t="shared" si="1"/>
        <v>2</v>
      </c>
      <c r="F22" s="46">
        <f t="shared" si="2"/>
        <v>75</v>
      </c>
      <c r="G22" s="53">
        <v>25</v>
      </c>
      <c r="H22" s="108">
        <f t="shared" si="3"/>
        <v>50</v>
      </c>
      <c r="I22" s="54">
        <v>6</v>
      </c>
      <c r="J22" s="54"/>
      <c r="K22" s="54"/>
      <c r="L22" s="54">
        <v>16</v>
      </c>
      <c r="M22" s="54"/>
      <c r="N22" s="54"/>
      <c r="O22" s="54">
        <v>28</v>
      </c>
      <c r="P22" s="54"/>
      <c r="Q22" s="55" t="s">
        <v>32</v>
      </c>
      <c r="R22" s="50" t="s">
        <v>36</v>
      </c>
      <c r="S22" s="122" t="s">
        <v>63</v>
      </c>
      <c r="T22" s="121" t="s">
        <v>147</v>
      </c>
    </row>
    <row r="23" spans="1:21" s="56" customFormat="1" ht="24.95" customHeight="1" x14ac:dyDescent="0.25">
      <c r="A23" s="41">
        <v>13</v>
      </c>
      <c r="B23" s="58" t="s">
        <v>49</v>
      </c>
      <c r="C23" s="52">
        <v>3</v>
      </c>
      <c r="D23" s="44">
        <f t="shared" si="0"/>
        <v>0</v>
      </c>
      <c r="E23" s="45">
        <f t="shared" si="1"/>
        <v>2</v>
      </c>
      <c r="F23" s="46">
        <f t="shared" si="2"/>
        <v>90</v>
      </c>
      <c r="G23" s="53">
        <v>30</v>
      </c>
      <c r="H23" s="108">
        <f t="shared" si="3"/>
        <v>60</v>
      </c>
      <c r="I23" s="54"/>
      <c r="J23" s="54"/>
      <c r="K23" s="54"/>
      <c r="L23" s="54">
        <v>15</v>
      </c>
      <c r="M23" s="54"/>
      <c r="N23" s="54"/>
      <c r="O23" s="54">
        <v>45</v>
      </c>
      <c r="P23" s="54"/>
      <c r="Q23" s="55" t="s">
        <v>31</v>
      </c>
      <c r="R23" s="50" t="s">
        <v>36</v>
      </c>
      <c r="S23" s="122" t="s">
        <v>63</v>
      </c>
      <c r="T23" s="117" t="s">
        <v>144</v>
      </c>
    </row>
    <row r="25" spans="1:21" s="56" customFormat="1" ht="25.5" customHeight="1" x14ac:dyDescent="0.25">
      <c r="A25" s="65">
        <v>14</v>
      </c>
      <c r="B25" s="66" t="s">
        <v>52</v>
      </c>
      <c r="C25" s="67">
        <v>1</v>
      </c>
      <c r="D25" s="60">
        <f>(J25+K25+M25+N25)*C25/F25</f>
        <v>0</v>
      </c>
      <c r="E25" s="61">
        <f>(I25-K25+L25-N25+O25)*C25/F25</f>
        <v>0.83333333333333337</v>
      </c>
      <c r="F25" s="46">
        <f t="shared" ref="F25:F31" si="4">G25+H25</f>
        <v>30</v>
      </c>
      <c r="G25" s="62">
        <v>5</v>
      </c>
      <c r="H25" s="113">
        <f>I25+L25+O25</f>
        <v>25</v>
      </c>
      <c r="I25" s="36">
        <v>10</v>
      </c>
      <c r="J25" s="36"/>
      <c r="K25" s="36"/>
      <c r="L25" s="36">
        <v>15</v>
      </c>
      <c r="M25" s="36"/>
      <c r="N25" s="36"/>
      <c r="O25" s="36"/>
      <c r="P25" s="37"/>
      <c r="Q25" s="63"/>
      <c r="R25" s="50" t="s">
        <v>36</v>
      </c>
      <c r="S25" s="120" t="s">
        <v>75</v>
      </c>
      <c r="T25" s="121" t="s">
        <v>135</v>
      </c>
    </row>
    <row r="26" spans="1:21" s="56" customFormat="1" ht="24" customHeight="1" x14ac:dyDescent="0.25">
      <c r="A26" s="41">
        <v>15</v>
      </c>
      <c r="B26" s="68" t="s">
        <v>72</v>
      </c>
      <c r="C26" s="59">
        <v>2</v>
      </c>
      <c r="D26" s="60">
        <f>(J26+K26+M26+N26)*C26/F26</f>
        <v>0</v>
      </c>
      <c r="E26" s="61">
        <f>(I26-K26+L26-N26+O26)*C26/F26</f>
        <v>1.2</v>
      </c>
      <c r="F26" s="46">
        <f t="shared" si="4"/>
        <v>50</v>
      </c>
      <c r="G26" s="62">
        <v>20</v>
      </c>
      <c r="H26" s="113">
        <f>I26+L26+O26</f>
        <v>30</v>
      </c>
      <c r="I26" s="36"/>
      <c r="J26" s="36"/>
      <c r="K26" s="36"/>
      <c r="L26" s="36">
        <v>30</v>
      </c>
      <c r="M26" s="36"/>
      <c r="N26" s="36"/>
      <c r="O26" s="36"/>
      <c r="P26" s="37"/>
      <c r="Q26" s="63"/>
      <c r="R26" s="50" t="s">
        <v>36</v>
      </c>
      <c r="S26" s="120"/>
      <c r="T26" s="121"/>
    </row>
    <row r="27" spans="1:21" s="56" customFormat="1" ht="19.5" customHeight="1" x14ac:dyDescent="0.25">
      <c r="A27" s="41">
        <v>16</v>
      </c>
      <c r="B27" s="64" t="s">
        <v>67</v>
      </c>
      <c r="C27" s="59">
        <v>2</v>
      </c>
      <c r="D27" s="60">
        <f>(J27+K27+M27+N27)*C27/F27</f>
        <v>0</v>
      </c>
      <c r="E27" s="61">
        <f>(I27-K27+L27-N27+O27)*C27/F27</f>
        <v>1.2</v>
      </c>
      <c r="F27" s="46">
        <f t="shared" si="4"/>
        <v>50</v>
      </c>
      <c r="G27" s="62">
        <v>20</v>
      </c>
      <c r="H27" s="113">
        <f>I27+L27+O27</f>
        <v>30</v>
      </c>
      <c r="I27" s="36"/>
      <c r="J27" s="36"/>
      <c r="K27" s="36"/>
      <c r="L27" s="36">
        <v>30</v>
      </c>
      <c r="M27" s="36"/>
      <c r="N27" s="36"/>
      <c r="O27" s="36"/>
      <c r="P27" s="37"/>
      <c r="Q27" s="63"/>
      <c r="R27" s="50" t="s">
        <v>36</v>
      </c>
      <c r="S27" s="122" t="s">
        <v>68</v>
      </c>
      <c r="T27" s="121" t="s">
        <v>148</v>
      </c>
    </row>
    <row r="28" spans="1:21" s="56" customFormat="1" ht="25.15" customHeight="1" x14ac:dyDescent="0.25">
      <c r="A28" s="41">
        <v>17</v>
      </c>
      <c r="B28" s="64" t="s">
        <v>71</v>
      </c>
      <c r="C28" s="59">
        <v>2</v>
      </c>
      <c r="D28" s="60">
        <f>(J28+K28+M28+N28)*C28/F28</f>
        <v>0</v>
      </c>
      <c r="E28" s="61">
        <f>(I28-K28+L28-N28+O28)*C28/F28</f>
        <v>1.2</v>
      </c>
      <c r="F28" s="46">
        <f t="shared" si="4"/>
        <v>50</v>
      </c>
      <c r="G28" s="62">
        <v>20</v>
      </c>
      <c r="H28" s="113">
        <f>I28+L28+O28</f>
        <v>30</v>
      </c>
      <c r="I28" s="36">
        <v>14</v>
      </c>
      <c r="J28" s="149"/>
      <c r="K28" s="36"/>
      <c r="L28" s="36">
        <v>12</v>
      </c>
      <c r="M28" s="36"/>
      <c r="N28" s="36"/>
      <c r="O28" s="36">
        <v>4</v>
      </c>
      <c r="P28" s="37"/>
      <c r="Q28" s="63" t="s">
        <v>31</v>
      </c>
      <c r="R28" s="50" t="s">
        <v>36</v>
      </c>
      <c r="S28" s="122" t="s">
        <v>76</v>
      </c>
      <c r="T28" s="123" t="s">
        <v>77</v>
      </c>
    </row>
    <row r="29" spans="1:21" s="56" customFormat="1" ht="27.75" customHeight="1" x14ac:dyDescent="0.25">
      <c r="A29" s="41">
        <v>18</v>
      </c>
      <c r="B29" s="64" t="s">
        <v>54</v>
      </c>
      <c r="C29" s="59">
        <v>2</v>
      </c>
      <c r="D29" s="60">
        <f>(J29+K29+M29+N29)*C29/F29</f>
        <v>0</v>
      </c>
      <c r="E29" s="61">
        <f>(I29-K29+L29-N29+O29)*C29/F29</f>
        <v>1.2</v>
      </c>
      <c r="F29" s="46">
        <f t="shared" si="4"/>
        <v>50</v>
      </c>
      <c r="G29" s="62">
        <v>20</v>
      </c>
      <c r="H29" s="113">
        <f>I29+L29+O29</f>
        <v>30</v>
      </c>
      <c r="I29" s="36">
        <v>14</v>
      </c>
      <c r="J29" s="36"/>
      <c r="K29" s="36"/>
      <c r="L29" s="36">
        <v>16</v>
      </c>
      <c r="M29" s="36"/>
      <c r="N29" s="36"/>
      <c r="O29" s="36"/>
      <c r="P29" s="37"/>
      <c r="Q29" s="63"/>
      <c r="R29" s="50" t="s">
        <v>36</v>
      </c>
      <c r="S29" s="120" t="s">
        <v>69</v>
      </c>
      <c r="T29" s="121" t="s">
        <v>149</v>
      </c>
    </row>
    <row r="30" spans="1:21" s="56" customFormat="1" ht="27" customHeight="1" x14ac:dyDescent="0.25">
      <c r="A30" s="41">
        <v>19</v>
      </c>
      <c r="B30" s="64" t="s">
        <v>55</v>
      </c>
      <c r="C30" s="59">
        <v>1</v>
      </c>
      <c r="D30" s="60">
        <f t="shared" ref="D30:D31" si="5">(J30+K30+M30+N30)*C30/F30</f>
        <v>0</v>
      </c>
      <c r="E30" s="61">
        <f t="shared" ref="E30:E31" si="6">(I30-K30+L30-N30+O30)*C30/F30</f>
        <v>1</v>
      </c>
      <c r="F30" s="46">
        <f t="shared" si="4"/>
        <v>30</v>
      </c>
      <c r="G30" s="62">
        <v>0</v>
      </c>
      <c r="H30" s="113">
        <f t="shared" ref="H30:H31" si="7">I30+L30+O30</f>
        <v>30</v>
      </c>
      <c r="I30" s="36">
        <v>10</v>
      </c>
      <c r="J30" s="36"/>
      <c r="K30" s="36"/>
      <c r="L30" s="36">
        <v>20</v>
      </c>
      <c r="M30" s="36"/>
      <c r="N30" s="36"/>
      <c r="O30" s="36"/>
      <c r="P30" s="37"/>
      <c r="Q30" s="63"/>
      <c r="R30" s="50" t="s">
        <v>36</v>
      </c>
      <c r="S30" s="122" t="s">
        <v>74</v>
      </c>
      <c r="T30" s="121" t="s">
        <v>73</v>
      </c>
    </row>
    <row r="31" spans="1:21" s="56" customFormat="1" ht="30.75" customHeight="1" thickBot="1" x14ac:dyDescent="0.3">
      <c r="A31" s="41">
        <v>20</v>
      </c>
      <c r="B31" s="64" t="s">
        <v>56</v>
      </c>
      <c r="C31" s="59">
        <v>1</v>
      </c>
      <c r="D31" s="60">
        <f t="shared" si="5"/>
        <v>0</v>
      </c>
      <c r="E31" s="61">
        <f t="shared" si="6"/>
        <v>0.66666666666666663</v>
      </c>
      <c r="F31" s="46">
        <f t="shared" si="4"/>
        <v>30</v>
      </c>
      <c r="G31" s="62">
        <v>10</v>
      </c>
      <c r="H31" s="113">
        <f t="shared" si="7"/>
        <v>20</v>
      </c>
      <c r="I31" s="36"/>
      <c r="J31" s="36"/>
      <c r="K31" s="36"/>
      <c r="L31" s="36">
        <v>20</v>
      </c>
      <c r="M31" s="36"/>
      <c r="N31" s="36"/>
      <c r="O31" s="36"/>
      <c r="P31" s="37"/>
      <c r="Q31" s="63"/>
      <c r="R31" s="50" t="s">
        <v>36</v>
      </c>
      <c r="S31" s="120" t="s">
        <v>68</v>
      </c>
      <c r="T31" s="121" t="s">
        <v>163</v>
      </c>
      <c r="U31" s="152" t="s">
        <v>164</v>
      </c>
    </row>
    <row r="32" spans="1:21" ht="26.85" customHeight="1" thickBot="1" x14ac:dyDescent="0.3">
      <c r="A32" s="231" t="s">
        <v>6</v>
      </c>
      <c r="B32" s="232"/>
      <c r="C32" s="107">
        <v>35</v>
      </c>
      <c r="D32" s="4">
        <f t="shared" ref="D32:L32" si="8">SUM(D11:D31)</f>
        <v>0</v>
      </c>
      <c r="E32" s="5">
        <f t="shared" si="8"/>
        <v>24.213333333333331</v>
      </c>
      <c r="F32" s="9">
        <f t="shared" si="8"/>
        <v>1017</v>
      </c>
      <c r="G32" s="10">
        <f t="shared" si="8"/>
        <v>358</v>
      </c>
      <c r="H32" s="109">
        <f t="shared" si="8"/>
        <v>659</v>
      </c>
      <c r="I32" s="11">
        <f t="shared" si="8"/>
        <v>139</v>
      </c>
      <c r="J32" s="11">
        <f t="shared" si="8"/>
        <v>0</v>
      </c>
      <c r="K32" s="11">
        <f t="shared" si="8"/>
        <v>5</v>
      </c>
      <c r="L32" s="11">
        <f t="shared" si="8"/>
        <v>297</v>
      </c>
      <c r="M32" s="11">
        <f t="array" ref="M32">M11:M31</f>
        <v>0</v>
      </c>
      <c r="N32" s="11">
        <f>SUM(N11:N31)</f>
        <v>0</v>
      </c>
      <c r="O32" s="11">
        <f>SUM(O11:O31)</f>
        <v>223</v>
      </c>
      <c r="P32" s="11">
        <f t="array" ref="P32">P11:P31</f>
        <v>0</v>
      </c>
      <c r="Q32" s="32"/>
      <c r="R32" s="35"/>
      <c r="S32" s="28" t="s">
        <v>14</v>
      </c>
      <c r="T32" s="31" t="s">
        <v>14</v>
      </c>
    </row>
    <row r="33" spans="2:2" x14ac:dyDescent="0.25">
      <c r="B33" s="21" t="s">
        <v>57</v>
      </c>
    </row>
  </sheetData>
  <mergeCells count="42">
    <mergeCell ref="T9:T10"/>
    <mergeCell ref="K9:K10"/>
    <mergeCell ref="L9:L10"/>
    <mergeCell ref="N9:N10"/>
    <mergeCell ref="O9:O10"/>
    <mergeCell ref="P9:P10"/>
    <mergeCell ref="G9:G10"/>
    <mergeCell ref="I9:I10"/>
    <mergeCell ref="Q9:Q10"/>
    <mergeCell ref="R9:R10"/>
    <mergeCell ref="S9:S10"/>
    <mergeCell ref="M9:M10"/>
    <mergeCell ref="J9:J10"/>
    <mergeCell ref="A32:B32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9:A10"/>
    <mergeCell ref="B9:B10"/>
    <mergeCell ref="C9:C10"/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</mergeCells>
  <pageMargins left="0.23622047244094491" right="0.23622047244094491" top="0.15748031496062992" bottom="0.15748031496062992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opLeftCell="E10" zoomScaleNormal="100" workbookViewId="0">
      <selection activeCell="S6" sqref="S1:T1048576"/>
    </sheetView>
  </sheetViews>
  <sheetFormatPr defaultColWidth="9.140625" defaultRowHeight="15" x14ac:dyDescent="0.25"/>
  <cols>
    <col min="1" max="1" width="4.5703125" customWidth="1"/>
    <col min="2" max="2" width="36.140625" style="21" customWidth="1"/>
    <col min="3" max="16" width="10.7109375" style="8" customWidth="1"/>
    <col min="17" max="17" width="10.7109375" customWidth="1"/>
    <col min="18" max="18" width="19.140625" style="34" customWidth="1"/>
    <col min="19" max="19" width="19.28515625" style="29" hidden="1" customWidth="1"/>
    <col min="20" max="20" width="24.85546875" style="29" hidden="1" customWidth="1"/>
    <col min="21" max="21" width="14" customWidth="1"/>
  </cols>
  <sheetData>
    <row r="1" spans="1:20" ht="20.25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ht="18.75" x14ac:dyDescent="0.3">
      <c r="A2" s="200" t="s">
        <v>33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ht="19.5" thickBot="1" x14ac:dyDescent="0.35">
      <c r="A3" s="233" t="s">
        <v>28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31.9" customHeight="1" x14ac:dyDescent="0.25">
      <c r="A4" s="236" t="s">
        <v>29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44" t="s">
        <v>78</v>
      </c>
      <c r="M4" s="244"/>
      <c r="N4" s="244"/>
      <c r="O4" s="244"/>
      <c r="P4" s="244"/>
      <c r="Q4" s="244"/>
      <c r="R4" s="277" t="s">
        <v>136</v>
      </c>
      <c r="S4" s="278"/>
      <c r="T4" s="279"/>
    </row>
    <row r="5" spans="1:20" ht="15.75" thickBot="1" x14ac:dyDescent="0.3">
      <c r="A5" s="203" t="s">
        <v>40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 t="s">
        <v>30</v>
      </c>
      <c r="M5" s="204"/>
      <c r="N5" s="204"/>
      <c r="O5" s="204"/>
      <c r="P5" s="204"/>
      <c r="Q5" s="204"/>
      <c r="R5" s="241" t="s">
        <v>38</v>
      </c>
      <c r="S5" s="242"/>
      <c r="T5" s="243"/>
    </row>
    <row r="6" spans="1:20" x14ac:dyDescent="0.25">
      <c r="A6" s="208" t="s">
        <v>15</v>
      </c>
      <c r="B6" s="211" t="s">
        <v>13</v>
      </c>
      <c r="C6" s="250" t="s">
        <v>4</v>
      </c>
      <c r="D6" s="251"/>
      <c r="E6" s="252"/>
      <c r="F6" s="214" t="s">
        <v>20</v>
      </c>
      <c r="G6" s="214" t="s">
        <v>16</v>
      </c>
      <c r="H6" s="247" t="s">
        <v>19</v>
      </c>
      <c r="I6" s="248"/>
      <c r="J6" s="248"/>
      <c r="K6" s="248"/>
      <c r="L6" s="248"/>
      <c r="M6" s="248"/>
      <c r="N6" s="248"/>
      <c r="O6" s="248"/>
      <c r="P6" s="248"/>
      <c r="Q6" s="249"/>
      <c r="R6" s="217" t="s">
        <v>5</v>
      </c>
      <c r="S6" s="220" t="s">
        <v>79</v>
      </c>
      <c r="T6" s="223" t="s">
        <v>7</v>
      </c>
    </row>
    <row r="7" spans="1:20" x14ac:dyDescent="0.25">
      <c r="A7" s="209"/>
      <c r="B7" s="212"/>
      <c r="C7" s="280" t="s">
        <v>4</v>
      </c>
      <c r="D7" s="255" t="s">
        <v>24</v>
      </c>
      <c r="E7" s="253" t="s">
        <v>21</v>
      </c>
      <c r="F7" s="215"/>
      <c r="G7" s="215"/>
      <c r="H7" s="282" t="s">
        <v>18</v>
      </c>
      <c r="I7" s="238" t="s">
        <v>1</v>
      </c>
      <c r="J7" s="238"/>
      <c r="K7" s="238"/>
      <c r="L7" s="226" t="s">
        <v>2</v>
      </c>
      <c r="M7" s="227"/>
      <c r="N7" s="228"/>
      <c r="O7" s="239" t="s">
        <v>3</v>
      </c>
      <c r="P7" s="239"/>
      <c r="Q7" s="240"/>
      <c r="R7" s="218"/>
      <c r="S7" s="221"/>
      <c r="T7" s="224"/>
    </row>
    <row r="8" spans="1:20" s="1" customFormat="1" ht="50.45" customHeight="1" thickBot="1" x14ac:dyDescent="0.3">
      <c r="A8" s="210"/>
      <c r="B8" s="213"/>
      <c r="C8" s="281"/>
      <c r="D8" s="256"/>
      <c r="E8" s="254"/>
      <c r="F8" s="216"/>
      <c r="G8" s="216"/>
      <c r="H8" s="283"/>
      <c r="I8" s="6" t="s">
        <v>10</v>
      </c>
      <c r="J8" s="6" t="s">
        <v>23</v>
      </c>
      <c r="K8" s="7" t="s">
        <v>8</v>
      </c>
      <c r="L8" s="6" t="s">
        <v>11</v>
      </c>
      <c r="M8" s="6" t="s">
        <v>23</v>
      </c>
      <c r="N8" s="6" t="s">
        <v>8</v>
      </c>
      <c r="O8" s="6" t="s">
        <v>12</v>
      </c>
      <c r="P8" s="7" t="s">
        <v>17</v>
      </c>
      <c r="Q8" s="2" t="s">
        <v>9</v>
      </c>
      <c r="R8" s="219"/>
      <c r="S8" s="222"/>
      <c r="T8" s="225"/>
    </row>
    <row r="9" spans="1:20" s="3" customFormat="1" ht="12" x14ac:dyDescent="0.25">
      <c r="A9" s="257">
        <v>1</v>
      </c>
      <c r="B9" s="259">
        <v>2</v>
      </c>
      <c r="C9" s="261">
        <v>3</v>
      </c>
      <c r="D9" s="69">
        <v>4</v>
      </c>
      <c r="E9" s="13">
        <v>5</v>
      </c>
      <c r="F9" s="70">
        <v>6</v>
      </c>
      <c r="G9" s="263">
        <v>7</v>
      </c>
      <c r="H9" s="72">
        <v>8</v>
      </c>
      <c r="I9" s="265">
        <v>9</v>
      </c>
      <c r="J9" s="273">
        <v>10</v>
      </c>
      <c r="K9" s="265">
        <v>11</v>
      </c>
      <c r="L9" s="265">
        <v>12</v>
      </c>
      <c r="M9" s="273">
        <v>13</v>
      </c>
      <c r="N9" s="265">
        <v>14</v>
      </c>
      <c r="O9" s="265">
        <v>15</v>
      </c>
      <c r="P9" s="265">
        <v>16</v>
      </c>
      <c r="Q9" s="267">
        <v>17</v>
      </c>
      <c r="R9" s="269">
        <v>18</v>
      </c>
      <c r="S9" s="271">
        <v>19</v>
      </c>
      <c r="T9" s="275">
        <v>20</v>
      </c>
    </row>
    <row r="10" spans="1:20" s="1" customFormat="1" ht="45.75" thickBot="1" x14ac:dyDescent="0.3">
      <c r="A10" s="258"/>
      <c r="B10" s="260"/>
      <c r="C10" s="262"/>
      <c r="D10" s="15" t="s">
        <v>25</v>
      </c>
      <c r="E10" s="16" t="s">
        <v>27</v>
      </c>
      <c r="F10" s="17" t="s">
        <v>22</v>
      </c>
      <c r="G10" s="264"/>
      <c r="H10" s="18" t="s">
        <v>26</v>
      </c>
      <c r="I10" s="266"/>
      <c r="J10" s="274"/>
      <c r="K10" s="266"/>
      <c r="L10" s="266"/>
      <c r="M10" s="274"/>
      <c r="N10" s="266"/>
      <c r="O10" s="266"/>
      <c r="P10" s="266"/>
      <c r="Q10" s="268"/>
      <c r="R10" s="270"/>
      <c r="S10" s="284"/>
      <c r="T10" s="285"/>
    </row>
    <row r="11" spans="1:20" s="1" customFormat="1" ht="19.149999999999999" customHeight="1" x14ac:dyDescent="0.25">
      <c r="A11" s="19">
        <v>1</v>
      </c>
      <c r="B11" s="64" t="s">
        <v>80</v>
      </c>
      <c r="C11" s="43">
        <v>4</v>
      </c>
      <c r="D11" s="44">
        <f>(J11+K11+M11+N11)*C11/F11</f>
        <v>0</v>
      </c>
      <c r="E11" s="45">
        <f>(I11-K11+L11-N11+O11)*C11/F11</f>
        <v>2.4</v>
      </c>
      <c r="F11" s="46">
        <f>G11+H11</f>
        <v>100</v>
      </c>
      <c r="G11" s="47">
        <v>40</v>
      </c>
      <c r="H11" s="108">
        <f>I11+L11+O11</f>
        <v>60</v>
      </c>
      <c r="I11" s="48">
        <v>20</v>
      </c>
      <c r="J11" s="48"/>
      <c r="K11" s="48"/>
      <c r="L11" s="48"/>
      <c r="M11" s="48"/>
      <c r="N11" s="48"/>
      <c r="O11" s="48">
        <v>40</v>
      </c>
      <c r="P11" s="48"/>
      <c r="Q11" s="49" t="s">
        <v>53</v>
      </c>
      <c r="R11" s="73" t="s">
        <v>37</v>
      </c>
      <c r="S11" s="27" t="s">
        <v>63</v>
      </c>
      <c r="T11" s="30" t="s">
        <v>144</v>
      </c>
    </row>
    <row r="12" spans="1:20" s="1" customFormat="1" ht="18" customHeight="1" x14ac:dyDescent="0.25">
      <c r="A12" s="19">
        <v>2</v>
      </c>
      <c r="B12" s="64" t="s">
        <v>81</v>
      </c>
      <c r="C12" s="43">
        <v>6</v>
      </c>
      <c r="D12" s="44">
        <f>(J12+K12+M12+N12)*C12/F12</f>
        <v>0.96</v>
      </c>
      <c r="E12" s="45">
        <f>(I12-K12+L12-N12+O12)*C12/F12</f>
        <v>2.64</v>
      </c>
      <c r="F12" s="46">
        <f>G12+H12</f>
        <v>150</v>
      </c>
      <c r="G12" s="47">
        <v>60</v>
      </c>
      <c r="H12" s="108">
        <f>I12+L12+O12</f>
        <v>90</v>
      </c>
      <c r="I12" s="48">
        <v>24</v>
      </c>
      <c r="J12" s="48"/>
      <c r="K12" s="196">
        <v>24</v>
      </c>
      <c r="L12" s="48">
        <v>21</v>
      </c>
      <c r="M12" s="48"/>
      <c r="N12" s="48"/>
      <c r="O12" s="48">
        <v>45</v>
      </c>
      <c r="P12" s="48"/>
      <c r="Q12" s="49" t="s">
        <v>32</v>
      </c>
      <c r="R12" s="73" t="s">
        <v>37</v>
      </c>
      <c r="S12" s="27" t="s">
        <v>63</v>
      </c>
      <c r="T12" s="30" t="s">
        <v>82</v>
      </c>
    </row>
    <row r="13" spans="1:20" s="1" customFormat="1" ht="16.899999999999999" customHeight="1" x14ac:dyDescent="0.25">
      <c r="A13" s="87">
        <v>3</v>
      </c>
      <c r="B13" s="96" t="s">
        <v>125</v>
      </c>
      <c r="C13" s="43">
        <v>3</v>
      </c>
      <c r="D13" s="89">
        <f t="shared" ref="D13" si="0">(J13+K13+M13+N13)*C13/F13</f>
        <v>0</v>
      </c>
      <c r="E13" s="90">
        <f t="shared" ref="E13" si="1">(I13-K13+L13-N13+O13)*C13/F13</f>
        <v>2.4</v>
      </c>
      <c r="F13" s="91">
        <f t="shared" ref="F13" si="2">G13+H13</f>
        <v>75</v>
      </c>
      <c r="G13" s="92">
        <v>15</v>
      </c>
      <c r="H13" s="108">
        <f t="shared" ref="H13" si="3">I13+L13+O13</f>
        <v>60</v>
      </c>
      <c r="I13" s="93">
        <v>15</v>
      </c>
      <c r="J13" s="93"/>
      <c r="K13" s="93"/>
      <c r="L13" s="93">
        <v>15</v>
      </c>
      <c r="M13" s="93"/>
      <c r="N13" s="93"/>
      <c r="O13" s="93">
        <v>30</v>
      </c>
      <c r="P13" s="93"/>
      <c r="Q13" s="94" t="s">
        <v>31</v>
      </c>
      <c r="R13" s="95" t="s">
        <v>37</v>
      </c>
      <c r="S13" s="27" t="s">
        <v>128</v>
      </c>
      <c r="T13" s="30" t="s">
        <v>150</v>
      </c>
    </row>
    <row r="14" spans="1:20" s="1" customFormat="1" ht="18" customHeight="1" x14ac:dyDescent="0.25">
      <c r="A14" s="19">
        <v>4</v>
      </c>
      <c r="B14" s="64" t="s">
        <v>84</v>
      </c>
      <c r="C14" s="43">
        <v>5</v>
      </c>
      <c r="D14" s="44">
        <f t="shared" ref="D14:D23" si="4">(J14+K14+M14+N14)*C14/F14</f>
        <v>0</v>
      </c>
      <c r="E14" s="45">
        <f t="shared" ref="E14:E23" si="5">(I14-K14+L14-N14+O14)*C14/F14</f>
        <v>3.8</v>
      </c>
      <c r="F14" s="46">
        <f t="shared" ref="F14:F23" si="6">G14+H14</f>
        <v>125</v>
      </c>
      <c r="G14" s="47">
        <v>30</v>
      </c>
      <c r="H14" s="108">
        <f t="shared" ref="H14:H23" si="7">I14+L14+O14</f>
        <v>95</v>
      </c>
      <c r="I14" s="48">
        <v>30</v>
      </c>
      <c r="J14" s="48"/>
      <c r="K14" s="48"/>
      <c r="L14" s="48">
        <v>30</v>
      </c>
      <c r="M14" s="48"/>
      <c r="N14" s="48"/>
      <c r="O14" s="48">
        <v>35</v>
      </c>
      <c r="P14" s="48"/>
      <c r="Q14" s="49" t="s">
        <v>32</v>
      </c>
      <c r="R14" s="73" t="s">
        <v>36</v>
      </c>
      <c r="S14" s="27" t="s">
        <v>63</v>
      </c>
      <c r="T14" s="30" t="s">
        <v>144</v>
      </c>
    </row>
    <row r="15" spans="1:20" s="1" customFormat="1" ht="18" customHeight="1" x14ac:dyDescent="0.25">
      <c r="A15" s="19">
        <v>5</v>
      </c>
      <c r="B15" s="64" t="s">
        <v>85</v>
      </c>
      <c r="C15" s="43">
        <v>4</v>
      </c>
      <c r="D15" s="44">
        <f t="shared" si="4"/>
        <v>0</v>
      </c>
      <c r="E15" s="45">
        <f t="shared" si="5"/>
        <v>2.4</v>
      </c>
      <c r="F15" s="46">
        <f t="shared" si="6"/>
        <v>100</v>
      </c>
      <c r="G15" s="47">
        <v>40</v>
      </c>
      <c r="H15" s="108">
        <f t="shared" si="7"/>
        <v>60</v>
      </c>
      <c r="I15" s="48"/>
      <c r="J15" s="48"/>
      <c r="K15" s="48"/>
      <c r="L15" s="48">
        <v>20</v>
      </c>
      <c r="M15" s="48"/>
      <c r="N15" s="48"/>
      <c r="O15" s="48">
        <v>40</v>
      </c>
      <c r="P15" s="48"/>
      <c r="Q15" s="49" t="s">
        <v>31</v>
      </c>
      <c r="R15" s="73" t="s">
        <v>36</v>
      </c>
      <c r="S15" s="27" t="s">
        <v>63</v>
      </c>
      <c r="T15" s="30" t="s">
        <v>151</v>
      </c>
    </row>
    <row r="16" spans="1:20" s="1" customFormat="1" ht="19.899999999999999" customHeight="1" x14ac:dyDescent="0.25">
      <c r="A16" s="19">
        <v>6</v>
      </c>
      <c r="B16" s="64" t="s">
        <v>86</v>
      </c>
      <c r="C16" s="43">
        <v>1</v>
      </c>
      <c r="D16" s="44">
        <f t="shared" si="4"/>
        <v>0</v>
      </c>
      <c r="E16" s="45">
        <f t="shared" si="5"/>
        <v>0.8666666666666667</v>
      </c>
      <c r="F16" s="46">
        <f t="shared" si="6"/>
        <v>30</v>
      </c>
      <c r="G16" s="115">
        <v>4</v>
      </c>
      <c r="H16" s="108">
        <f t="shared" si="7"/>
        <v>26</v>
      </c>
      <c r="I16" s="93">
        <v>8</v>
      </c>
      <c r="J16" s="93"/>
      <c r="K16" s="93"/>
      <c r="L16" s="93">
        <v>6</v>
      </c>
      <c r="M16" s="150"/>
      <c r="N16" s="48"/>
      <c r="O16" s="48">
        <v>12</v>
      </c>
      <c r="P16" s="48"/>
      <c r="Q16" s="49" t="s">
        <v>32</v>
      </c>
      <c r="R16" s="73" t="s">
        <v>36</v>
      </c>
      <c r="S16" s="27" t="s">
        <v>60</v>
      </c>
      <c r="T16" s="30" t="s">
        <v>131</v>
      </c>
    </row>
    <row r="17" spans="1:20" s="1" customFormat="1" ht="19.899999999999999" customHeight="1" x14ac:dyDescent="0.25">
      <c r="A17" s="19">
        <v>7</v>
      </c>
      <c r="B17" s="42" t="s">
        <v>87</v>
      </c>
      <c r="C17" s="43">
        <v>2</v>
      </c>
      <c r="D17" s="44">
        <f t="shared" si="4"/>
        <v>0</v>
      </c>
      <c r="E17" s="45">
        <f t="shared" si="5"/>
        <v>1.2</v>
      </c>
      <c r="F17" s="46">
        <f t="shared" si="6"/>
        <v>50</v>
      </c>
      <c r="G17" s="47">
        <v>20</v>
      </c>
      <c r="H17" s="108">
        <f t="shared" si="7"/>
        <v>30</v>
      </c>
      <c r="I17" s="48">
        <v>10</v>
      </c>
      <c r="J17" s="48"/>
      <c r="K17" s="48"/>
      <c r="L17" s="48">
        <v>10</v>
      </c>
      <c r="M17" s="48"/>
      <c r="N17" s="48"/>
      <c r="O17" s="48">
        <v>10</v>
      </c>
      <c r="P17" s="48"/>
      <c r="Q17" s="49" t="s">
        <v>53</v>
      </c>
      <c r="R17" s="73" t="s">
        <v>36</v>
      </c>
      <c r="S17" s="27" t="s">
        <v>88</v>
      </c>
      <c r="T17" s="30" t="s">
        <v>89</v>
      </c>
    </row>
    <row r="18" spans="1:20" s="1" customFormat="1" ht="23.25" thickBot="1" x14ac:dyDescent="0.3">
      <c r="A18" s="19">
        <v>8</v>
      </c>
      <c r="B18" s="74" t="s">
        <v>90</v>
      </c>
      <c r="C18" s="43">
        <v>2</v>
      </c>
      <c r="D18" s="44">
        <f t="shared" si="4"/>
        <v>0</v>
      </c>
      <c r="E18" s="45">
        <f t="shared" si="5"/>
        <v>1.2</v>
      </c>
      <c r="F18" s="46">
        <f t="shared" si="6"/>
        <v>50</v>
      </c>
      <c r="G18" s="47">
        <v>20</v>
      </c>
      <c r="H18" s="108">
        <f t="shared" si="7"/>
        <v>30</v>
      </c>
      <c r="I18" s="48">
        <v>14</v>
      </c>
      <c r="J18" s="48"/>
      <c r="K18" s="48"/>
      <c r="L18" s="48">
        <v>16</v>
      </c>
      <c r="M18" s="48"/>
      <c r="N18" s="48"/>
      <c r="O18" s="48"/>
      <c r="P18" s="48"/>
      <c r="Q18" s="49"/>
      <c r="R18" s="73" t="s">
        <v>36</v>
      </c>
      <c r="S18" s="27" t="s">
        <v>63</v>
      </c>
      <c r="T18" s="30" t="s">
        <v>152</v>
      </c>
    </row>
    <row r="19" spans="1:20" s="1" customFormat="1" ht="15.75" x14ac:dyDescent="0.25">
      <c r="A19" s="87">
        <v>9</v>
      </c>
      <c r="B19" s="96" t="s">
        <v>51</v>
      </c>
      <c r="C19" s="59">
        <v>1</v>
      </c>
      <c r="D19" s="97">
        <f t="shared" si="4"/>
        <v>0</v>
      </c>
      <c r="E19" s="98">
        <f t="shared" si="5"/>
        <v>0.8666666666666667</v>
      </c>
      <c r="F19" s="91">
        <f t="shared" si="6"/>
        <v>30</v>
      </c>
      <c r="G19" s="99">
        <v>4</v>
      </c>
      <c r="H19" s="113">
        <f t="shared" si="7"/>
        <v>26</v>
      </c>
      <c r="I19" s="100"/>
      <c r="J19" s="100"/>
      <c r="K19" s="100"/>
      <c r="L19" s="100">
        <v>16</v>
      </c>
      <c r="M19" s="100"/>
      <c r="N19" s="100"/>
      <c r="O19" s="100">
        <v>10</v>
      </c>
      <c r="P19" s="101"/>
      <c r="Q19" s="102" t="s">
        <v>53</v>
      </c>
      <c r="R19" s="95" t="s">
        <v>36</v>
      </c>
      <c r="S19" s="78" t="s">
        <v>60</v>
      </c>
      <c r="T19" s="79" t="s">
        <v>140</v>
      </c>
    </row>
    <row r="20" spans="1:20" ht="15.75" x14ac:dyDescent="0.25">
      <c r="A20" s="19">
        <v>10</v>
      </c>
      <c r="B20" s="75" t="s">
        <v>72</v>
      </c>
      <c r="C20" s="52">
        <v>2</v>
      </c>
      <c r="D20" s="44">
        <f t="shared" si="4"/>
        <v>0</v>
      </c>
      <c r="E20" s="45">
        <f t="shared" si="5"/>
        <v>1.2</v>
      </c>
      <c r="F20" s="46">
        <f t="shared" si="6"/>
        <v>50</v>
      </c>
      <c r="G20" s="53">
        <v>20</v>
      </c>
      <c r="H20" s="108">
        <f t="shared" si="7"/>
        <v>30</v>
      </c>
      <c r="I20" s="54"/>
      <c r="J20" s="54"/>
      <c r="K20" s="54"/>
      <c r="L20" s="54">
        <v>30</v>
      </c>
      <c r="M20" s="54"/>
      <c r="N20" s="54"/>
      <c r="O20" s="54"/>
      <c r="P20" s="54"/>
      <c r="Q20" s="55"/>
      <c r="R20" s="73" t="s">
        <v>36</v>
      </c>
    </row>
    <row r="21" spans="1:20" ht="15.75" x14ac:dyDescent="0.25">
      <c r="A21" s="76">
        <v>11</v>
      </c>
      <c r="B21" s="77" t="s">
        <v>91</v>
      </c>
      <c r="C21" s="114">
        <v>6</v>
      </c>
      <c r="D21" s="44">
        <f t="shared" si="4"/>
        <v>0</v>
      </c>
      <c r="E21" s="45">
        <f t="shared" si="5"/>
        <v>4.8</v>
      </c>
      <c r="F21" s="46">
        <f t="shared" si="6"/>
        <v>150</v>
      </c>
      <c r="G21" s="53">
        <v>30</v>
      </c>
      <c r="H21" s="108">
        <f t="shared" si="7"/>
        <v>120</v>
      </c>
      <c r="I21" s="54"/>
      <c r="J21" s="54"/>
      <c r="K21" s="54"/>
      <c r="L21" s="54">
        <v>120</v>
      </c>
      <c r="M21" s="54"/>
      <c r="N21" s="54"/>
      <c r="O21" s="54"/>
      <c r="P21" s="54"/>
      <c r="Q21" s="55"/>
      <c r="R21" s="73" t="s">
        <v>36</v>
      </c>
      <c r="S21" s="78"/>
      <c r="T21" s="79"/>
    </row>
    <row r="22" spans="1:20" ht="15.75" x14ac:dyDescent="0.25">
      <c r="A22" s="19">
        <v>12</v>
      </c>
      <c r="B22" s="80" t="s">
        <v>67</v>
      </c>
      <c r="C22" s="52">
        <v>2</v>
      </c>
      <c r="D22" s="44">
        <f t="shared" si="4"/>
        <v>0</v>
      </c>
      <c r="E22" s="45">
        <f t="shared" si="5"/>
        <v>1</v>
      </c>
      <c r="F22" s="46">
        <f t="shared" si="6"/>
        <v>60</v>
      </c>
      <c r="G22" s="53">
        <v>30</v>
      </c>
      <c r="H22" s="108">
        <f t="shared" si="7"/>
        <v>30</v>
      </c>
      <c r="I22" s="54"/>
      <c r="J22" s="54"/>
      <c r="K22" s="54"/>
      <c r="L22" s="54">
        <v>30</v>
      </c>
      <c r="M22" s="54"/>
      <c r="N22" s="54"/>
      <c r="O22" s="54"/>
      <c r="P22" s="54"/>
      <c r="Q22" s="55"/>
      <c r="R22" s="73" t="s">
        <v>36</v>
      </c>
      <c r="S22" s="78" t="s">
        <v>68</v>
      </c>
      <c r="T22" s="79" t="s">
        <v>148</v>
      </c>
    </row>
    <row r="23" spans="1:20" ht="24" thickBot="1" x14ac:dyDescent="0.3">
      <c r="A23" s="19">
        <v>13</v>
      </c>
      <c r="B23" s="58" t="s">
        <v>92</v>
      </c>
      <c r="C23" s="59">
        <v>2</v>
      </c>
      <c r="D23" s="60">
        <f t="shared" si="4"/>
        <v>0</v>
      </c>
      <c r="E23" s="61">
        <f t="shared" si="5"/>
        <v>1.2</v>
      </c>
      <c r="F23" s="46">
        <f t="shared" si="6"/>
        <v>50</v>
      </c>
      <c r="G23" s="62">
        <v>20</v>
      </c>
      <c r="H23" s="113">
        <f t="shared" si="7"/>
        <v>30</v>
      </c>
      <c r="I23" s="36">
        <v>14</v>
      </c>
      <c r="J23" s="36"/>
      <c r="K23" s="36"/>
      <c r="L23" s="36">
        <v>16</v>
      </c>
      <c r="M23" s="36"/>
      <c r="N23" s="36"/>
      <c r="O23" s="36"/>
      <c r="P23" s="36"/>
      <c r="Q23" s="63"/>
      <c r="R23" s="73" t="s">
        <v>36</v>
      </c>
      <c r="S23" s="81" t="s">
        <v>93</v>
      </c>
      <c r="T23" s="79" t="s">
        <v>153</v>
      </c>
    </row>
    <row r="24" spans="1:20" ht="15.75" thickBot="1" x14ac:dyDescent="0.3">
      <c r="A24" s="231" t="s">
        <v>6</v>
      </c>
      <c r="B24" s="232"/>
      <c r="C24" s="107">
        <v>38</v>
      </c>
      <c r="D24" s="4">
        <f t="shared" ref="D24:J24" si="8">SUM(D11:D23)</f>
        <v>0.96</v>
      </c>
      <c r="E24" s="5">
        <f t="shared" si="8"/>
        <v>25.973333333333333</v>
      </c>
      <c r="F24" s="9">
        <f t="shared" si="8"/>
        <v>1020</v>
      </c>
      <c r="G24" s="10">
        <f t="shared" si="8"/>
        <v>333</v>
      </c>
      <c r="H24" s="109">
        <f t="shared" si="8"/>
        <v>687</v>
      </c>
      <c r="I24" s="11">
        <f t="shared" si="8"/>
        <v>135</v>
      </c>
      <c r="J24" s="11">
        <f t="shared" si="8"/>
        <v>0</v>
      </c>
      <c r="K24" s="11">
        <f>SUM(K11:K23)</f>
        <v>24</v>
      </c>
      <c r="L24" s="11">
        <f>SUM(L11:L23)</f>
        <v>330</v>
      </c>
      <c r="M24" s="11">
        <f>SUM(M11:M23)</f>
        <v>0</v>
      </c>
      <c r="N24" s="11">
        <f>SUM(N11:N23)</f>
        <v>0</v>
      </c>
      <c r="O24" s="11">
        <f>SUM(O11:O23)</f>
        <v>222</v>
      </c>
      <c r="P24" s="11">
        <f t="array" ref="P24">P11:P23</f>
        <v>0</v>
      </c>
      <c r="Q24" s="71"/>
      <c r="R24" s="35"/>
      <c r="S24" s="28" t="s">
        <v>14</v>
      </c>
      <c r="T24" s="31" t="s">
        <v>14</v>
      </c>
    </row>
    <row r="25" spans="1:20" x14ac:dyDescent="0.25">
      <c r="B25" s="21" t="s">
        <v>94</v>
      </c>
    </row>
  </sheetData>
  <mergeCells count="42">
    <mergeCell ref="I7:K7"/>
    <mergeCell ref="L7:N7"/>
    <mergeCell ref="O7:Q7"/>
    <mergeCell ref="A24:B2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fitToHeight="0" orientation="landscape" r:id="rId1"/>
  <colBreaks count="1" manualBreakCount="1">
    <brk id="19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topLeftCell="F19" zoomScaleNormal="100" zoomScaleSheetLayoutView="100" workbookViewId="0">
      <selection activeCell="S6" sqref="S1:T1048576"/>
    </sheetView>
  </sheetViews>
  <sheetFormatPr defaultColWidth="9.140625" defaultRowHeight="15" x14ac:dyDescent="0.25"/>
  <cols>
    <col min="1" max="1" width="4.5703125" customWidth="1"/>
    <col min="2" max="2" width="36.140625" style="21" customWidth="1"/>
    <col min="3" max="16" width="10.7109375" style="8" customWidth="1"/>
    <col min="17" max="17" width="10.7109375" customWidth="1"/>
    <col min="18" max="18" width="20.28515625" style="34" customWidth="1"/>
    <col min="19" max="19" width="24.85546875" style="29" hidden="1" customWidth="1"/>
    <col min="20" max="20" width="28.85546875" style="29" hidden="1" customWidth="1"/>
    <col min="21" max="21" width="14" customWidth="1"/>
  </cols>
  <sheetData>
    <row r="1" spans="1:20" ht="20.25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ht="18.75" x14ac:dyDescent="0.3">
      <c r="A2" s="200" t="s">
        <v>33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ht="19.5" thickBot="1" x14ac:dyDescent="0.35">
      <c r="A3" s="233" t="s">
        <v>28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22.15" customHeight="1" x14ac:dyDescent="0.25">
      <c r="A4" s="236" t="s">
        <v>95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44" t="s">
        <v>96</v>
      </c>
      <c r="M4" s="244"/>
      <c r="N4" s="244"/>
      <c r="O4" s="244"/>
      <c r="P4" s="244"/>
      <c r="Q4" s="244"/>
      <c r="R4" s="277" t="s">
        <v>137</v>
      </c>
      <c r="S4" s="278"/>
      <c r="T4" s="279"/>
    </row>
    <row r="5" spans="1:20" ht="15.75" thickBot="1" x14ac:dyDescent="0.3">
      <c r="A5" s="203" t="s">
        <v>40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 t="s">
        <v>30</v>
      </c>
      <c r="M5" s="204"/>
      <c r="N5" s="204"/>
      <c r="O5" s="204"/>
      <c r="P5" s="204"/>
      <c r="Q5" s="204"/>
      <c r="R5" s="241" t="s">
        <v>38</v>
      </c>
      <c r="S5" s="242"/>
      <c r="T5" s="243"/>
    </row>
    <row r="6" spans="1:20" x14ac:dyDescent="0.25">
      <c r="A6" s="208" t="s">
        <v>15</v>
      </c>
      <c r="B6" s="211" t="s">
        <v>13</v>
      </c>
      <c r="C6" s="250" t="s">
        <v>4</v>
      </c>
      <c r="D6" s="251"/>
      <c r="E6" s="252"/>
      <c r="F6" s="214" t="s">
        <v>20</v>
      </c>
      <c r="G6" s="214" t="s">
        <v>16</v>
      </c>
      <c r="H6" s="247" t="s">
        <v>19</v>
      </c>
      <c r="I6" s="248"/>
      <c r="J6" s="248"/>
      <c r="K6" s="248"/>
      <c r="L6" s="248"/>
      <c r="M6" s="248"/>
      <c r="N6" s="248"/>
      <c r="O6" s="248"/>
      <c r="P6" s="248"/>
      <c r="Q6" s="249"/>
      <c r="R6" s="217" t="s">
        <v>5</v>
      </c>
      <c r="S6" s="220" t="s">
        <v>97</v>
      </c>
      <c r="T6" s="223" t="s">
        <v>7</v>
      </c>
    </row>
    <row r="7" spans="1:20" x14ac:dyDescent="0.25">
      <c r="A7" s="209"/>
      <c r="B7" s="212"/>
      <c r="C7" s="280" t="s">
        <v>4</v>
      </c>
      <c r="D7" s="255" t="s">
        <v>24</v>
      </c>
      <c r="E7" s="253" t="s">
        <v>21</v>
      </c>
      <c r="F7" s="215"/>
      <c r="G7" s="215"/>
      <c r="H7" s="282" t="s">
        <v>18</v>
      </c>
      <c r="I7" s="238" t="s">
        <v>1</v>
      </c>
      <c r="J7" s="238"/>
      <c r="K7" s="238"/>
      <c r="L7" s="226" t="s">
        <v>2</v>
      </c>
      <c r="M7" s="227"/>
      <c r="N7" s="228"/>
      <c r="O7" s="239" t="s">
        <v>3</v>
      </c>
      <c r="P7" s="239"/>
      <c r="Q7" s="240"/>
      <c r="R7" s="218"/>
      <c r="S7" s="221"/>
      <c r="T7" s="224"/>
    </row>
    <row r="8" spans="1:20" s="1" customFormat="1" ht="45.6" customHeight="1" thickBot="1" x14ac:dyDescent="0.3">
      <c r="A8" s="210"/>
      <c r="B8" s="213"/>
      <c r="C8" s="281"/>
      <c r="D8" s="256"/>
      <c r="E8" s="254"/>
      <c r="F8" s="216"/>
      <c r="G8" s="216"/>
      <c r="H8" s="283"/>
      <c r="I8" s="6" t="s">
        <v>10</v>
      </c>
      <c r="J8" s="6" t="s">
        <v>23</v>
      </c>
      <c r="K8" s="7" t="s">
        <v>8</v>
      </c>
      <c r="L8" s="6" t="s">
        <v>11</v>
      </c>
      <c r="M8" s="6" t="s">
        <v>23</v>
      </c>
      <c r="N8" s="6" t="s">
        <v>8</v>
      </c>
      <c r="O8" s="6" t="s">
        <v>12</v>
      </c>
      <c r="P8" s="7" t="s">
        <v>17</v>
      </c>
      <c r="Q8" s="2" t="s">
        <v>9</v>
      </c>
      <c r="R8" s="219"/>
      <c r="S8" s="222"/>
      <c r="T8" s="225"/>
    </row>
    <row r="9" spans="1:20" s="3" customFormat="1" ht="12" x14ac:dyDescent="0.25">
      <c r="A9" s="257">
        <v>1</v>
      </c>
      <c r="B9" s="259">
        <v>2</v>
      </c>
      <c r="C9" s="286">
        <v>3</v>
      </c>
      <c r="D9" s="69">
        <v>4</v>
      </c>
      <c r="E9" s="13">
        <v>5</v>
      </c>
      <c r="F9" s="70">
        <v>6</v>
      </c>
      <c r="G9" s="263">
        <v>7</v>
      </c>
      <c r="H9" s="72">
        <v>8</v>
      </c>
      <c r="I9" s="265">
        <v>9</v>
      </c>
      <c r="J9" s="273">
        <v>10</v>
      </c>
      <c r="K9" s="265">
        <v>11</v>
      </c>
      <c r="L9" s="265">
        <v>12</v>
      </c>
      <c r="M9" s="273">
        <v>13</v>
      </c>
      <c r="N9" s="265">
        <v>14</v>
      </c>
      <c r="O9" s="265">
        <v>15</v>
      </c>
      <c r="P9" s="265">
        <v>16</v>
      </c>
      <c r="Q9" s="267">
        <v>17</v>
      </c>
      <c r="R9" s="269">
        <v>18</v>
      </c>
      <c r="S9" s="271">
        <v>19</v>
      </c>
      <c r="T9" s="275">
        <v>20</v>
      </c>
    </row>
    <row r="10" spans="1:20" s="1" customFormat="1" ht="45.75" thickBot="1" x14ac:dyDescent="0.3">
      <c r="A10" s="258"/>
      <c r="B10" s="260"/>
      <c r="C10" s="287"/>
      <c r="D10" s="15" t="s">
        <v>25</v>
      </c>
      <c r="E10" s="16" t="s">
        <v>27</v>
      </c>
      <c r="F10" s="17" t="s">
        <v>22</v>
      </c>
      <c r="G10" s="264"/>
      <c r="H10" s="18" t="s">
        <v>26</v>
      </c>
      <c r="I10" s="266"/>
      <c r="J10" s="274"/>
      <c r="K10" s="266"/>
      <c r="L10" s="266"/>
      <c r="M10" s="274"/>
      <c r="N10" s="266"/>
      <c r="O10" s="266"/>
      <c r="P10" s="266"/>
      <c r="Q10" s="268"/>
      <c r="R10" s="270"/>
      <c r="S10" s="284"/>
      <c r="T10" s="285"/>
    </row>
    <row r="12" spans="1:20" s="180" customFormat="1" ht="24.95" customHeight="1" x14ac:dyDescent="0.25">
      <c r="A12" s="167">
        <v>1</v>
      </c>
      <c r="B12" s="168" t="s">
        <v>50</v>
      </c>
      <c r="C12" s="169">
        <v>2</v>
      </c>
      <c r="D12" s="170">
        <f t="shared" ref="D12:D23" si="0">(J12+K12+M12+N12)*C12/F12</f>
        <v>0</v>
      </c>
      <c r="E12" s="171">
        <f t="shared" ref="E12:E23" si="1">(I12-K12+L12-N12+O12)*C12/F12</f>
        <v>1.6</v>
      </c>
      <c r="F12" s="172">
        <f t="shared" ref="F12:F23" si="2">G12+H12</f>
        <v>50</v>
      </c>
      <c r="G12" s="173">
        <v>10</v>
      </c>
      <c r="H12" s="174">
        <f t="shared" ref="H12:H23" si="3">I12+L12+O12</f>
        <v>40</v>
      </c>
      <c r="I12" s="175">
        <v>10</v>
      </c>
      <c r="J12" s="175"/>
      <c r="K12" s="175"/>
      <c r="L12" s="175">
        <v>30</v>
      </c>
      <c r="M12" s="175"/>
      <c r="N12" s="175"/>
      <c r="O12" s="175"/>
      <c r="P12" s="175"/>
      <c r="Q12" s="176"/>
      <c r="R12" s="177" t="s">
        <v>36</v>
      </c>
      <c r="S12" s="178" t="s">
        <v>63</v>
      </c>
      <c r="T12" s="179" t="s">
        <v>66</v>
      </c>
    </row>
    <row r="13" spans="1:20" s="1" customFormat="1" ht="22.5" x14ac:dyDescent="0.25">
      <c r="A13" s="19">
        <v>2</v>
      </c>
      <c r="B13" s="88" t="s">
        <v>98</v>
      </c>
      <c r="C13" s="43">
        <v>2</v>
      </c>
      <c r="D13" s="89">
        <f t="shared" si="0"/>
        <v>0</v>
      </c>
      <c r="E13" s="90">
        <f t="shared" si="1"/>
        <v>1.6</v>
      </c>
      <c r="F13" s="91">
        <f t="shared" si="2"/>
        <v>50</v>
      </c>
      <c r="G13" s="92">
        <v>10</v>
      </c>
      <c r="H13" s="108">
        <f t="shared" si="3"/>
        <v>40</v>
      </c>
      <c r="I13" s="93">
        <v>10</v>
      </c>
      <c r="J13" s="93"/>
      <c r="K13" s="93"/>
      <c r="L13" s="93">
        <v>10</v>
      </c>
      <c r="M13" s="93"/>
      <c r="N13" s="93"/>
      <c r="O13" s="93">
        <v>20</v>
      </c>
      <c r="P13" s="93"/>
      <c r="Q13" s="94" t="s">
        <v>53</v>
      </c>
      <c r="R13" s="95" t="s">
        <v>36</v>
      </c>
      <c r="S13" s="27" t="s">
        <v>132</v>
      </c>
      <c r="T13" s="30" t="s">
        <v>154</v>
      </c>
    </row>
    <row r="14" spans="1:20" s="1" customFormat="1" ht="15.75" x14ac:dyDescent="0.25">
      <c r="A14" s="19">
        <v>3</v>
      </c>
      <c r="B14" s="88" t="s">
        <v>100</v>
      </c>
      <c r="C14" s="43">
        <v>2</v>
      </c>
      <c r="D14" s="89">
        <f t="shared" si="0"/>
        <v>0</v>
      </c>
      <c r="E14" s="90">
        <f t="shared" si="1"/>
        <v>1.2</v>
      </c>
      <c r="F14" s="91">
        <f t="shared" si="2"/>
        <v>50</v>
      </c>
      <c r="G14" s="92">
        <v>20</v>
      </c>
      <c r="H14" s="108">
        <f t="shared" si="3"/>
        <v>30</v>
      </c>
      <c r="I14" s="93"/>
      <c r="J14" s="93"/>
      <c r="K14" s="93"/>
      <c r="L14" s="93">
        <v>30</v>
      </c>
      <c r="M14" s="93"/>
      <c r="N14" s="93"/>
      <c r="O14" s="93"/>
      <c r="P14" s="93"/>
      <c r="Q14" s="94"/>
      <c r="R14" s="95" t="s">
        <v>36</v>
      </c>
      <c r="S14" s="27" t="s">
        <v>63</v>
      </c>
      <c r="T14" s="30" t="s">
        <v>155</v>
      </c>
    </row>
    <row r="15" spans="1:20" s="1" customFormat="1" ht="24" customHeight="1" x14ac:dyDescent="0.25">
      <c r="A15" s="19">
        <v>4</v>
      </c>
      <c r="B15" s="88" t="s">
        <v>101</v>
      </c>
      <c r="C15" s="43">
        <v>3</v>
      </c>
      <c r="D15" s="89">
        <f t="shared" si="0"/>
        <v>0</v>
      </c>
      <c r="E15" s="90">
        <f t="shared" si="1"/>
        <v>1.8</v>
      </c>
      <c r="F15" s="91">
        <f t="shared" si="2"/>
        <v>75</v>
      </c>
      <c r="G15" s="92">
        <v>30</v>
      </c>
      <c r="H15" s="108">
        <f t="shared" si="3"/>
        <v>45</v>
      </c>
      <c r="I15" s="93"/>
      <c r="J15" s="93"/>
      <c r="K15" s="93"/>
      <c r="L15" s="93">
        <v>15</v>
      </c>
      <c r="M15" s="93"/>
      <c r="N15" s="93"/>
      <c r="O15" s="93">
        <v>30</v>
      </c>
      <c r="P15" s="93"/>
      <c r="Q15" s="195" t="s">
        <v>32</v>
      </c>
      <c r="R15" s="95" t="s">
        <v>36</v>
      </c>
      <c r="S15" s="27" t="s">
        <v>102</v>
      </c>
      <c r="T15" s="30" t="s">
        <v>156</v>
      </c>
    </row>
    <row r="16" spans="1:20" s="1" customFormat="1" ht="22.5" x14ac:dyDescent="0.25">
      <c r="A16" s="19">
        <v>5</v>
      </c>
      <c r="B16" s="88" t="s">
        <v>103</v>
      </c>
      <c r="C16" s="43">
        <v>3</v>
      </c>
      <c r="D16" s="89">
        <f t="shared" si="0"/>
        <v>0</v>
      </c>
      <c r="E16" s="90">
        <f t="shared" si="1"/>
        <v>1.6</v>
      </c>
      <c r="F16" s="91">
        <f t="shared" si="2"/>
        <v>75</v>
      </c>
      <c r="G16" s="92">
        <v>35</v>
      </c>
      <c r="H16" s="108">
        <f t="shared" si="3"/>
        <v>40</v>
      </c>
      <c r="I16" s="93">
        <v>10</v>
      </c>
      <c r="J16" s="93"/>
      <c r="K16" s="93"/>
      <c r="L16" s="93">
        <v>15</v>
      </c>
      <c r="M16" s="93"/>
      <c r="N16" s="93"/>
      <c r="O16" s="93">
        <v>15</v>
      </c>
      <c r="P16" s="93"/>
      <c r="Q16" s="94" t="s">
        <v>32</v>
      </c>
      <c r="R16" s="95" t="s">
        <v>36</v>
      </c>
      <c r="S16" s="27" t="s">
        <v>102</v>
      </c>
      <c r="T16" s="30" t="s">
        <v>157</v>
      </c>
    </row>
    <row r="17" spans="1:20" s="1" customFormat="1" ht="22.5" x14ac:dyDescent="0.25">
      <c r="A17" s="19">
        <v>6</v>
      </c>
      <c r="B17" s="194" t="s">
        <v>166</v>
      </c>
      <c r="C17" s="43">
        <v>4</v>
      </c>
      <c r="D17" s="89">
        <f t="shared" si="0"/>
        <v>0</v>
      </c>
      <c r="E17" s="90">
        <f t="shared" si="1"/>
        <v>2.4</v>
      </c>
      <c r="F17" s="91">
        <f t="shared" si="2"/>
        <v>100</v>
      </c>
      <c r="G17" s="92">
        <v>40</v>
      </c>
      <c r="H17" s="108">
        <f t="shared" si="3"/>
        <v>60</v>
      </c>
      <c r="I17" s="93">
        <v>12</v>
      </c>
      <c r="J17" s="93"/>
      <c r="K17" s="93"/>
      <c r="L17" s="93">
        <v>24</v>
      </c>
      <c r="M17" s="93"/>
      <c r="N17" s="93"/>
      <c r="O17" s="93">
        <v>24</v>
      </c>
      <c r="P17" s="93"/>
      <c r="Q17" s="94" t="s">
        <v>32</v>
      </c>
      <c r="R17" s="95" t="s">
        <v>36</v>
      </c>
      <c r="S17" s="27" t="s">
        <v>93</v>
      </c>
      <c r="T17" s="30" t="s">
        <v>158</v>
      </c>
    </row>
    <row r="18" spans="1:20" s="1" customFormat="1" ht="15.75" x14ac:dyDescent="0.25">
      <c r="A18" s="181">
        <v>7</v>
      </c>
      <c r="B18" s="182" t="s">
        <v>139</v>
      </c>
      <c r="C18" s="183">
        <v>2</v>
      </c>
      <c r="D18" s="184">
        <f t="shared" si="0"/>
        <v>0</v>
      </c>
      <c r="E18" s="185">
        <f t="shared" si="1"/>
        <v>1.1599999999999999</v>
      </c>
      <c r="F18" s="186">
        <f t="shared" si="2"/>
        <v>50</v>
      </c>
      <c r="G18" s="187">
        <v>21</v>
      </c>
      <c r="H18" s="188">
        <f t="shared" si="3"/>
        <v>29</v>
      </c>
      <c r="I18" s="189">
        <v>8</v>
      </c>
      <c r="J18" s="189"/>
      <c r="K18" s="189"/>
      <c r="L18" s="189">
        <v>21</v>
      </c>
      <c r="M18" s="189"/>
      <c r="N18" s="189"/>
      <c r="O18" s="189"/>
      <c r="P18" s="189"/>
      <c r="Q18" s="190"/>
      <c r="R18" s="191" t="s">
        <v>36</v>
      </c>
      <c r="S18" s="192" t="s">
        <v>60</v>
      </c>
      <c r="T18" s="193" t="s">
        <v>159</v>
      </c>
    </row>
    <row r="19" spans="1:20" s="1" customFormat="1" ht="19.149999999999999" customHeight="1" x14ac:dyDescent="0.25">
      <c r="A19" s="104">
        <v>8</v>
      </c>
      <c r="B19" s="105" t="s">
        <v>126</v>
      </c>
      <c r="C19" s="106">
        <v>1</v>
      </c>
      <c r="D19" s="89">
        <f t="shared" si="0"/>
        <v>0</v>
      </c>
      <c r="E19" s="90">
        <f t="shared" si="1"/>
        <v>0.83333333333333337</v>
      </c>
      <c r="F19" s="91">
        <f t="shared" si="2"/>
        <v>30</v>
      </c>
      <c r="G19" s="92">
        <v>5</v>
      </c>
      <c r="H19" s="108">
        <f t="shared" si="3"/>
        <v>25</v>
      </c>
      <c r="I19" s="93">
        <v>15</v>
      </c>
      <c r="J19" s="93"/>
      <c r="K19" s="93"/>
      <c r="L19" s="93">
        <v>10</v>
      </c>
      <c r="M19" s="93"/>
      <c r="N19" s="93"/>
      <c r="O19" s="93"/>
      <c r="P19" s="93"/>
      <c r="Q19" s="94"/>
      <c r="R19" s="95" t="s">
        <v>36</v>
      </c>
      <c r="S19" s="27" t="s">
        <v>65</v>
      </c>
      <c r="T19" s="30" t="s">
        <v>127</v>
      </c>
    </row>
    <row r="20" spans="1:20" s="1" customFormat="1" ht="15.75" x14ac:dyDescent="0.25">
      <c r="A20" s="19">
        <v>9</v>
      </c>
      <c r="B20" s="103" t="s">
        <v>72</v>
      </c>
      <c r="C20" s="43">
        <v>2</v>
      </c>
      <c r="D20" s="89">
        <f t="shared" si="0"/>
        <v>0</v>
      </c>
      <c r="E20" s="90">
        <f t="shared" si="1"/>
        <v>1.2</v>
      </c>
      <c r="F20" s="91">
        <f t="shared" si="2"/>
        <v>50</v>
      </c>
      <c r="G20" s="92">
        <v>20</v>
      </c>
      <c r="H20" s="108">
        <f t="shared" si="3"/>
        <v>30</v>
      </c>
      <c r="I20" s="93"/>
      <c r="J20" s="93"/>
      <c r="K20" s="93"/>
      <c r="L20" s="93">
        <v>30</v>
      </c>
      <c r="M20" s="93"/>
      <c r="N20" s="93"/>
      <c r="O20" s="93"/>
      <c r="P20" s="93"/>
      <c r="Q20" s="94"/>
      <c r="R20" s="95" t="s">
        <v>36</v>
      </c>
      <c r="S20" s="27"/>
      <c r="T20" s="30"/>
    </row>
    <row r="21" spans="1:20" ht="15.75" x14ac:dyDescent="0.25">
      <c r="A21" s="19">
        <v>10</v>
      </c>
      <c r="B21" s="51" t="s">
        <v>91</v>
      </c>
      <c r="C21" s="52">
        <v>6</v>
      </c>
      <c r="D21" s="44">
        <f t="shared" si="0"/>
        <v>0</v>
      </c>
      <c r="E21" s="45">
        <f t="shared" si="1"/>
        <v>4.615384615384615</v>
      </c>
      <c r="F21" s="46">
        <f t="shared" si="2"/>
        <v>156</v>
      </c>
      <c r="G21" s="53">
        <v>36</v>
      </c>
      <c r="H21" s="108">
        <f t="shared" si="3"/>
        <v>120</v>
      </c>
      <c r="I21" s="54"/>
      <c r="J21" s="54"/>
      <c r="K21" s="54"/>
      <c r="L21" s="54"/>
      <c r="M21" s="54"/>
      <c r="N21" s="54"/>
      <c r="O21" s="54">
        <v>120</v>
      </c>
      <c r="P21" s="54"/>
      <c r="Q21" s="55" t="s">
        <v>104</v>
      </c>
      <c r="R21" s="73" t="s">
        <v>36</v>
      </c>
      <c r="S21" s="78"/>
      <c r="T21" s="79"/>
    </row>
    <row r="22" spans="1:20" ht="16.5" thickBot="1" x14ac:dyDescent="0.3">
      <c r="A22" s="147">
        <v>11</v>
      </c>
      <c r="B22" s="134" t="s">
        <v>105</v>
      </c>
      <c r="C22" s="135">
        <v>1</v>
      </c>
      <c r="D22" s="136">
        <f t="shared" si="0"/>
        <v>0</v>
      </c>
      <c r="E22" s="137">
        <f t="shared" si="1"/>
        <v>0.6</v>
      </c>
      <c r="F22" s="138">
        <f t="shared" si="2"/>
        <v>25</v>
      </c>
      <c r="G22" s="139">
        <v>10</v>
      </c>
      <c r="H22" s="140">
        <f t="shared" si="3"/>
        <v>15</v>
      </c>
      <c r="I22" s="141"/>
      <c r="J22" s="141"/>
      <c r="K22" s="141"/>
      <c r="L22" s="141">
        <v>15</v>
      </c>
      <c r="M22" s="141"/>
      <c r="N22" s="141"/>
      <c r="O22" s="141"/>
      <c r="P22" s="141"/>
      <c r="Q22" s="142"/>
      <c r="R22" s="143" t="s">
        <v>36</v>
      </c>
      <c r="S22" s="144" t="s">
        <v>99</v>
      </c>
      <c r="T22" s="145" t="s">
        <v>133</v>
      </c>
    </row>
    <row r="23" spans="1:20" ht="16.899999999999999" customHeight="1" thickBot="1" x14ac:dyDescent="0.3">
      <c r="A23" s="146">
        <v>12</v>
      </c>
      <c r="B23" s="80" t="s">
        <v>106</v>
      </c>
      <c r="C23" s="127">
        <v>1</v>
      </c>
      <c r="D23" s="44">
        <f t="shared" si="0"/>
        <v>0</v>
      </c>
      <c r="E23" s="45">
        <f t="shared" si="1"/>
        <v>0.66666666666666663</v>
      </c>
      <c r="F23" s="46">
        <f t="shared" si="2"/>
        <v>30</v>
      </c>
      <c r="G23" s="128">
        <v>10</v>
      </c>
      <c r="H23" s="108">
        <f t="shared" si="3"/>
        <v>20</v>
      </c>
      <c r="I23" s="129">
        <v>10</v>
      </c>
      <c r="J23" s="129"/>
      <c r="K23" s="129"/>
      <c r="L23" s="129">
        <v>10</v>
      </c>
      <c r="M23" s="129"/>
      <c r="N23" s="129"/>
      <c r="O23" s="129"/>
      <c r="P23" s="129"/>
      <c r="Q23" s="130"/>
      <c r="R23" s="131" t="s">
        <v>36</v>
      </c>
      <c r="S23" s="132" t="s">
        <v>107</v>
      </c>
      <c r="T23" s="133" t="s">
        <v>108</v>
      </c>
    </row>
    <row r="24" spans="1:20" ht="15.75" thickBot="1" x14ac:dyDescent="0.3">
      <c r="A24" s="231" t="s">
        <v>6</v>
      </c>
      <c r="B24" s="232"/>
      <c r="C24" s="107">
        <v>28</v>
      </c>
      <c r="D24" s="4">
        <f t="shared" ref="D24:I24" si="4">SUM(D12:D23)</f>
        <v>0</v>
      </c>
      <c r="E24" s="5">
        <f t="shared" si="4"/>
        <v>19.27538461538462</v>
      </c>
      <c r="F24" s="9">
        <f t="shared" si="4"/>
        <v>741</v>
      </c>
      <c r="G24" s="10">
        <f t="shared" si="4"/>
        <v>247</v>
      </c>
      <c r="H24" s="109">
        <f t="shared" si="4"/>
        <v>494</v>
      </c>
      <c r="I24" s="11">
        <f t="shared" si="4"/>
        <v>75</v>
      </c>
      <c r="J24" s="11">
        <f t="array" ref="J24">J12:J23</f>
        <v>0</v>
      </c>
      <c r="K24" s="11">
        <f>SUM(K12:K23)</f>
        <v>0</v>
      </c>
      <c r="L24" s="11">
        <f>SUM(L12:L23)</f>
        <v>210</v>
      </c>
      <c r="M24" s="11">
        <f t="array" ref="M24">M12:M23</f>
        <v>0</v>
      </c>
      <c r="N24" s="11">
        <f>SUM(N12:N23)</f>
        <v>0</v>
      </c>
      <c r="O24" s="11">
        <f>SUM(O12:O23)</f>
        <v>209</v>
      </c>
      <c r="P24" s="11">
        <f t="array" ref="P24">P12:P23</f>
        <v>0</v>
      </c>
      <c r="Q24" s="71"/>
      <c r="R24" s="35"/>
      <c r="S24" s="28" t="s">
        <v>14</v>
      </c>
      <c r="T24" s="31" t="s">
        <v>14</v>
      </c>
    </row>
    <row r="25" spans="1:20" x14ac:dyDescent="0.25">
      <c r="B25" s="21" t="s">
        <v>109</v>
      </c>
    </row>
  </sheetData>
  <mergeCells count="42">
    <mergeCell ref="I7:K7"/>
    <mergeCell ref="L7:N7"/>
    <mergeCell ref="O7:Q7"/>
    <mergeCell ref="A24:B2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F4" zoomScaleNormal="100" workbookViewId="0">
      <selection activeCell="S11" sqref="S1:T1048576"/>
    </sheetView>
  </sheetViews>
  <sheetFormatPr defaultColWidth="9.140625" defaultRowHeight="15" x14ac:dyDescent="0.25"/>
  <cols>
    <col min="1" max="1" width="4.5703125" customWidth="1"/>
    <col min="2" max="2" width="36.140625" style="21" customWidth="1"/>
    <col min="3" max="9" width="10.7109375" style="8" customWidth="1"/>
    <col min="10" max="10" width="10.42578125" style="8" customWidth="1"/>
    <col min="11" max="16" width="10.7109375" style="8" customWidth="1"/>
    <col min="17" max="17" width="10.7109375" customWidth="1"/>
    <col min="18" max="18" width="19.140625" style="34" customWidth="1"/>
    <col min="19" max="19" width="27.42578125" style="29" hidden="1" customWidth="1"/>
    <col min="20" max="20" width="30.42578125" style="29" hidden="1" customWidth="1"/>
    <col min="21" max="21" width="14" customWidth="1"/>
  </cols>
  <sheetData>
    <row r="1" spans="1:20" ht="20.25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ht="18.75" x14ac:dyDescent="0.3">
      <c r="A2" s="200" t="s">
        <v>33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ht="19.5" thickBot="1" x14ac:dyDescent="0.35">
      <c r="A3" s="233" t="s">
        <v>28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28.15" customHeight="1" x14ac:dyDescent="0.25">
      <c r="A4" s="236" t="s">
        <v>95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44" t="s">
        <v>110</v>
      </c>
      <c r="M4" s="244"/>
      <c r="N4" s="244"/>
      <c r="O4" s="244"/>
      <c r="P4" s="244"/>
      <c r="Q4" s="244"/>
      <c r="R4" s="277" t="s">
        <v>138</v>
      </c>
      <c r="S4" s="278"/>
      <c r="T4" s="279"/>
    </row>
    <row r="5" spans="1:20" ht="15.75" thickBot="1" x14ac:dyDescent="0.3">
      <c r="A5" s="203" t="s">
        <v>40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 t="s">
        <v>30</v>
      </c>
      <c r="M5" s="204"/>
      <c r="N5" s="204"/>
      <c r="O5" s="204"/>
      <c r="P5" s="204"/>
      <c r="Q5" s="204"/>
      <c r="R5" s="288" t="s">
        <v>38</v>
      </c>
      <c r="S5" s="289"/>
      <c r="T5" s="290"/>
    </row>
    <row r="6" spans="1:20" x14ac:dyDescent="0.25">
      <c r="A6" s="208" t="s">
        <v>15</v>
      </c>
      <c r="B6" s="211" t="s">
        <v>13</v>
      </c>
      <c r="C6" s="250" t="s">
        <v>4</v>
      </c>
      <c r="D6" s="251"/>
      <c r="E6" s="252"/>
      <c r="F6" s="214" t="s">
        <v>20</v>
      </c>
      <c r="G6" s="214" t="s">
        <v>16</v>
      </c>
      <c r="H6" s="247" t="s">
        <v>19</v>
      </c>
      <c r="I6" s="248"/>
      <c r="J6" s="248"/>
      <c r="K6" s="248"/>
      <c r="L6" s="248"/>
      <c r="M6" s="248"/>
      <c r="N6" s="248"/>
      <c r="O6" s="248"/>
      <c r="P6" s="248"/>
      <c r="Q6" s="249"/>
      <c r="R6" s="217" t="s">
        <v>5</v>
      </c>
      <c r="S6" s="220" t="s">
        <v>79</v>
      </c>
      <c r="T6" s="223" t="s">
        <v>7</v>
      </c>
    </row>
    <row r="7" spans="1:20" x14ac:dyDescent="0.25">
      <c r="A7" s="209"/>
      <c r="B7" s="212"/>
      <c r="C7" s="280" t="s">
        <v>4</v>
      </c>
      <c r="D7" s="255" t="s">
        <v>24</v>
      </c>
      <c r="E7" s="253" t="s">
        <v>21</v>
      </c>
      <c r="F7" s="215"/>
      <c r="G7" s="215"/>
      <c r="H7" s="282" t="s">
        <v>18</v>
      </c>
      <c r="I7" s="238" t="s">
        <v>1</v>
      </c>
      <c r="J7" s="238"/>
      <c r="K7" s="238"/>
      <c r="L7" s="226" t="s">
        <v>2</v>
      </c>
      <c r="M7" s="227"/>
      <c r="N7" s="228"/>
      <c r="O7" s="239" t="s">
        <v>3</v>
      </c>
      <c r="P7" s="239"/>
      <c r="Q7" s="240"/>
      <c r="R7" s="218"/>
      <c r="S7" s="221"/>
      <c r="T7" s="224"/>
    </row>
    <row r="8" spans="1:20" s="1" customFormat="1" ht="43.15" customHeight="1" thickBot="1" x14ac:dyDescent="0.3">
      <c r="A8" s="210"/>
      <c r="B8" s="213"/>
      <c r="C8" s="281"/>
      <c r="D8" s="256"/>
      <c r="E8" s="254"/>
      <c r="F8" s="216"/>
      <c r="G8" s="216"/>
      <c r="H8" s="283"/>
      <c r="I8" s="6" t="s">
        <v>10</v>
      </c>
      <c r="J8" s="6" t="s">
        <v>23</v>
      </c>
      <c r="K8" s="7" t="s">
        <v>8</v>
      </c>
      <c r="L8" s="6" t="s">
        <v>11</v>
      </c>
      <c r="M8" s="6" t="s">
        <v>23</v>
      </c>
      <c r="N8" s="6" t="s">
        <v>8</v>
      </c>
      <c r="O8" s="6" t="s">
        <v>12</v>
      </c>
      <c r="P8" s="7" t="s">
        <v>17</v>
      </c>
      <c r="Q8" s="2" t="s">
        <v>9</v>
      </c>
      <c r="R8" s="219"/>
      <c r="S8" s="222"/>
      <c r="T8" s="225"/>
    </row>
    <row r="9" spans="1:20" s="3" customFormat="1" ht="12" x14ac:dyDescent="0.25">
      <c r="A9" s="257">
        <v>1</v>
      </c>
      <c r="B9" s="259">
        <v>2</v>
      </c>
      <c r="C9" s="286">
        <v>3</v>
      </c>
      <c r="D9" s="69">
        <v>4</v>
      </c>
      <c r="E9" s="13">
        <v>5</v>
      </c>
      <c r="F9" s="70">
        <v>6</v>
      </c>
      <c r="G9" s="263">
        <v>7</v>
      </c>
      <c r="H9" s="72">
        <v>8</v>
      </c>
      <c r="I9" s="265">
        <v>9</v>
      </c>
      <c r="J9" s="273">
        <v>10</v>
      </c>
      <c r="K9" s="265">
        <v>11</v>
      </c>
      <c r="L9" s="265">
        <v>12</v>
      </c>
      <c r="M9" s="273">
        <v>13</v>
      </c>
      <c r="N9" s="265">
        <v>14</v>
      </c>
      <c r="O9" s="265">
        <v>15</v>
      </c>
      <c r="P9" s="265">
        <v>16</v>
      </c>
      <c r="Q9" s="267">
        <v>17</v>
      </c>
      <c r="R9" s="269">
        <v>18</v>
      </c>
      <c r="S9" s="271">
        <v>19</v>
      </c>
      <c r="T9" s="275">
        <v>20</v>
      </c>
    </row>
    <row r="10" spans="1:20" s="1" customFormat="1" ht="45.75" thickBot="1" x14ac:dyDescent="0.3">
      <c r="A10" s="258"/>
      <c r="B10" s="260"/>
      <c r="C10" s="287"/>
      <c r="D10" s="15" t="s">
        <v>25</v>
      </c>
      <c r="E10" s="16" t="s">
        <v>27</v>
      </c>
      <c r="F10" s="17" t="s">
        <v>22</v>
      </c>
      <c r="G10" s="264"/>
      <c r="H10" s="18" t="s">
        <v>26</v>
      </c>
      <c r="I10" s="266"/>
      <c r="J10" s="274"/>
      <c r="K10" s="266"/>
      <c r="L10" s="266"/>
      <c r="M10" s="274"/>
      <c r="N10" s="266"/>
      <c r="O10" s="266"/>
      <c r="P10" s="266"/>
      <c r="Q10" s="268"/>
      <c r="R10" s="270"/>
      <c r="S10" s="284"/>
      <c r="T10" s="285"/>
    </row>
    <row r="11" spans="1:20" s="1" customFormat="1" ht="25.5" x14ac:dyDescent="0.25">
      <c r="A11" s="82">
        <v>1</v>
      </c>
      <c r="B11" s="39" t="s">
        <v>111</v>
      </c>
      <c r="C11" s="43">
        <v>3</v>
      </c>
      <c r="D11" s="22">
        <f t="shared" ref="D11:D16" si="0">(J11+K11+M11+N11)*C11/F11</f>
        <v>0</v>
      </c>
      <c r="E11" s="23">
        <f t="shared" ref="E11:E16" si="1">(I11-K11+L11-N11+O11)*C11/F11</f>
        <v>1.8</v>
      </c>
      <c r="F11" s="24">
        <f t="shared" ref="F11:F16" si="2">G11+H11</f>
        <v>75</v>
      </c>
      <c r="G11" s="25">
        <v>30</v>
      </c>
      <c r="H11" s="108">
        <f t="shared" ref="H11:H16" si="3">I11+L11+O11</f>
        <v>45</v>
      </c>
      <c r="I11" s="26">
        <v>20</v>
      </c>
      <c r="J11" s="26"/>
      <c r="K11" s="26"/>
      <c r="L11" s="26">
        <v>10</v>
      </c>
      <c r="M11" s="26"/>
      <c r="N11" s="26"/>
      <c r="O11" s="26">
        <v>15</v>
      </c>
      <c r="P11" s="26"/>
      <c r="Q11" s="33" t="s">
        <v>31</v>
      </c>
      <c r="R11" s="73" t="s">
        <v>36</v>
      </c>
      <c r="S11" s="83" t="s">
        <v>112</v>
      </c>
      <c r="T11" s="84" t="s">
        <v>113</v>
      </c>
    </row>
    <row r="12" spans="1:20" s="1" customFormat="1" ht="25.5" x14ac:dyDescent="0.25">
      <c r="A12" s="82">
        <v>2</v>
      </c>
      <c r="B12" s="39" t="s">
        <v>114</v>
      </c>
      <c r="C12" s="43">
        <v>2</v>
      </c>
      <c r="D12" s="22">
        <f>(J12+K12+M12+N12)*C12/F12</f>
        <v>0</v>
      </c>
      <c r="E12" s="23">
        <f t="shared" si="1"/>
        <v>1.2</v>
      </c>
      <c r="F12" s="24">
        <f t="shared" si="2"/>
        <v>50</v>
      </c>
      <c r="G12" s="25">
        <v>20</v>
      </c>
      <c r="H12" s="108">
        <f t="shared" si="3"/>
        <v>30</v>
      </c>
      <c r="I12" s="26">
        <v>10</v>
      </c>
      <c r="J12" s="26"/>
      <c r="K12" s="26"/>
      <c r="L12" s="26">
        <v>20</v>
      </c>
      <c r="M12" s="26"/>
      <c r="N12" s="26"/>
      <c r="O12" s="26"/>
      <c r="P12" s="26"/>
      <c r="Q12" s="33"/>
      <c r="R12" s="73" t="s">
        <v>36</v>
      </c>
      <c r="S12" s="83" t="s">
        <v>115</v>
      </c>
      <c r="T12" s="84" t="s">
        <v>160</v>
      </c>
    </row>
    <row r="13" spans="1:20" s="1" customFormat="1" ht="15.75" x14ac:dyDescent="0.25">
      <c r="A13" s="82">
        <v>3</v>
      </c>
      <c r="B13" s="39" t="s">
        <v>116</v>
      </c>
      <c r="C13" s="43">
        <v>2</v>
      </c>
      <c r="D13" s="22">
        <f t="shared" si="0"/>
        <v>0</v>
      </c>
      <c r="E13" s="23">
        <f t="shared" si="1"/>
        <v>1.2</v>
      </c>
      <c r="F13" s="24">
        <f t="shared" si="2"/>
        <v>50</v>
      </c>
      <c r="G13" s="25">
        <v>20</v>
      </c>
      <c r="H13" s="108">
        <f t="shared" si="3"/>
        <v>30</v>
      </c>
      <c r="I13" s="26">
        <v>10</v>
      </c>
      <c r="J13" s="26"/>
      <c r="K13" s="26"/>
      <c r="L13" s="26">
        <v>20</v>
      </c>
      <c r="M13" s="26"/>
      <c r="N13" s="26"/>
      <c r="O13" s="26"/>
      <c r="P13" s="26"/>
      <c r="Q13" s="33"/>
      <c r="R13" s="73" t="s">
        <v>36</v>
      </c>
      <c r="S13" s="83" t="s">
        <v>117</v>
      </c>
      <c r="T13" s="84" t="s">
        <v>162</v>
      </c>
    </row>
    <row r="14" spans="1:20" s="1" customFormat="1" ht="39" thickBot="1" x14ac:dyDescent="0.3">
      <c r="A14" s="82">
        <v>4</v>
      </c>
      <c r="B14" s="85" t="s">
        <v>118</v>
      </c>
      <c r="C14" s="43">
        <v>2</v>
      </c>
      <c r="D14" s="44">
        <f t="shared" si="0"/>
        <v>0</v>
      </c>
      <c r="E14" s="45">
        <f t="shared" si="1"/>
        <v>1.2</v>
      </c>
      <c r="F14" s="46">
        <f t="shared" si="2"/>
        <v>50</v>
      </c>
      <c r="G14" s="47">
        <v>20</v>
      </c>
      <c r="H14" s="108">
        <f t="shared" si="3"/>
        <v>30</v>
      </c>
      <c r="I14" s="26">
        <v>20</v>
      </c>
      <c r="J14" s="26"/>
      <c r="K14" s="26"/>
      <c r="L14" s="26">
        <v>10</v>
      </c>
      <c r="M14" s="26"/>
      <c r="N14" s="26"/>
      <c r="O14" s="26"/>
      <c r="P14" s="26"/>
      <c r="Q14" s="33"/>
      <c r="R14" s="86" t="s">
        <v>36</v>
      </c>
      <c r="S14" s="83" t="s">
        <v>119</v>
      </c>
      <c r="T14" s="84" t="s">
        <v>161</v>
      </c>
    </row>
    <row r="15" spans="1:20" s="1" customFormat="1" ht="15.75" x14ac:dyDescent="0.25">
      <c r="A15" s="82">
        <v>5</v>
      </c>
      <c r="B15" s="68" t="s">
        <v>120</v>
      </c>
      <c r="C15" s="43">
        <v>2</v>
      </c>
      <c r="D15" s="44">
        <f>(J15+K15+M15+N15)*C15/F15</f>
        <v>0</v>
      </c>
      <c r="E15" s="45">
        <f t="shared" si="1"/>
        <v>1.2</v>
      </c>
      <c r="F15" s="46">
        <f t="shared" si="2"/>
        <v>50</v>
      </c>
      <c r="G15" s="47">
        <v>20</v>
      </c>
      <c r="H15" s="108">
        <f t="shared" si="3"/>
        <v>30</v>
      </c>
      <c r="I15" s="26"/>
      <c r="J15" s="26"/>
      <c r="K15" s="26"/>
      <c r="L15" s="26">
        <v>30</v>
      </c>
      <c r="M15" s="26"/>
      <c r="N15" s="26"/>
      <c r="O15" s="26"/>
      <c r="P15" s="26"/>
      <c r="Q15" s="33"/>
      <c r="R15" s="86" t="s">
        <v>36</v>
      </c>
      <c r="S15" s="83"/>
      <c r="T15" s="84"/>
    </row>
    <row r="16" spans="1:20" s="1" customFormat="1" ht="45.75" thickBot="1" x14ac:dyDescent="0.3">
      <c r="A16" s="82">
        <v>6</v>
      </c>
      <c r="B16" s="64" t="s">
        <v>121</v>
      </c>
      <c r="C16" s="43">
        <v>8</v>
      </c>
      <c r="D16" s="44">
        <f t="shared" si="0"/>
        <v>0</v>
      </c>
      <c r="E16" s="45">
        <f t="shared" si="1"/>
        <v>6.666666666666667</v>
      </c>
      <c r="F16" s="46">
        <f t="shared" si="2"/>
        <v>240</v>
      </c>
      <c r="G16" s="47">
        <v>40</v>
      </c>
      <c r="H16" s="108">
        <f t="shared" si="3"/>
        <v>200</v>
      </c>
      <c r="I16" s="26"/>
      <c r="J16" s="26"/>
      <c r="K16" s="26"/>
      <c r="L16" s="48"/>
      <c r="M16" s="26"/>
      <c r="N16" s="26"/>
      <c r="O16" s="26">
        <v>200</v>
      </c>
      <c r="P16" s="26"/>
      <c r="Q16" s="33" t="s">
        <v>104</v>
      </c>
      <c r="R16" s="86" t="s">
        <v>37</v>
      </c>
      <c r="S16" s="83"/>
      <c r="T16" s="84"/>
    </row>
    <row r="17" spans="1:20" ht="15.75" thickBot="1" x14ac:dyDescent="0.3">
      <c r="A17" s="231" t="s">
        <v>6</v>
      </c>
      <c r="B17" s="232"/>
      <c r="C17" s="107">
        <f t="shared" ref="C17:I17" si="4">SUM(C11:C16)</f>
        <v>19</v>
      </c>
      <c r="D17" s="4">
        <f t="shared" si="4"/>
        <v>0</v>
      </c>
      <c r="E17" s="5">
        <f t="shared" si="4"/>
        <v>13.266666666666667</v>
      </c>
      <c r="F17" s="9">
        <f t="shared" si="4"/>
        <v>515</v>
      </c>
      <c r="G17" s="10">
        <f t="shared" si="4"/>
        <v>150</v>
      </c>
      <c r="H17" s="109">
        <f t="shared" si="4"/>
        <v>365</v>
      </c>
      <c r="I17" s="11">
        <f t="shared" si="4"/>
        <v>60</v>
      </c>
      <c r="J17" s="11">
        <f t="array" ref="J17">J11:J16</f>
        <v>0</v>
      </c>
      <c r="K17" s="11">
        <f>SUM(K11:K16)</f>
        <v>0</v>
      </c>
      <c r="L17" s="11">
        <f>SUM(L11:L16)</f>
        <v>90</v>
      </c>
      <c r="M17" s="11">
        <f t="array" ref="M17">M11:M16</f>
        <v>0</v>
      </c>
      <c r="N17" s="11">
        <f>SUM(N11:N16)</f>
        <v>0</v>
      </c>
      <c r="O17" s="11">
        <f>SUM(O11:O16)</f>
        <v>215</v>
      </c>
      <c r="P17" s="11">
        <f t="array" ref="P17">P11:P16</f>
        <v>0</v>
      </c>
      <c r="Q17" s="71"/>
      <c r="R17" s="35"/>
      <c r="S17" s="28" t="s">
        <v>14</v>
      </c>
      <c r="T17" s="31" t="s">
        <v>14</v>
      </c>
    </row>
  </sheetData>
  <mergeCells count="42">
    <mergeCell ref="I7:K7"/>
    <mergeCell ref="L7:N7"/>
    <mergeCell ref="O7:Q7"/>
    <mergeCell ref="A17:B17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1 rok sem 1</vt:lpstr>
      <vt:lpstr>1 rok sem 2</vt:lpstr>
      <vt:lpstr>2 rok sem 3</vt:lpstr>
      <vt:lpstr>2 rok sem 4</vt:lpstr>
      <vt:lpstr>'1 rok sem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2024-09-27T14:21:02Z</dcterms:modified>
</cp:coreProperties>
</file>