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FB29F470-6514-47E7-AA8A-B09F088A57A1}" xr6:coauthVersionLast="36" xr6:coauthVersionMax="36" xr10:uidLastSave="{00000000-0000-0000-0000-000000000000}"/>
  <bookViews>
    <workbookView xWindow="0" yWindow="0" windowWidth="23040" windowHeight="7905" activeTab="1" xr2:uid="{00000000-000D-0000-FFFF-FFFF00000000}"/>
  </bookViews>
  <sheets>
    <sheet name="I rok" sheetId="4" r:id="rId1"/>
    <sheet name="II rok" sheetId="5" r:id="rId2"/>
  </sheets>
  <definedNames>
    <definedName name="_xlnm.Print_Area" localSheetId="0">'I rok'!$A$1:$V$36</definedName>
    <definedName name="_xlnm.Print_Area" localSheetId="1">'II rok'!$A$1:$U$34</definedName>
    <definedName name="_xlnm.Print_Titles" localSheetId="0">'I rok'!$6:$8</definedName>
    <definedName name="_xlnm.Print_Titles" localSheetId="1">'II rok'!$6:$8</definedName>
  </definedNames>
  <calcPr calcId="191029"/>
</workbook>
</file>

<file path=xl/calcChain.xml><?xml version="1.0" encoding="utf-8"?>
<calcChain xmlns="http://schemas.openxmlformats.org/spreadsheetml/2006/main">
  <c r="H30" i="5" l="1"/>
  <c r="H32" i="4"/>
  <c r="F32" i="4" l="1"/>
  <c r="F30" i="5" l="1"/>
  <c r="D26" i="5" l="1"/>
  <c r="E26" i="5"/>
  <c r="F26" i="5"/>
  <c r="D30" i="4" l="1"/>
  <c r="E30" i="4"/>
  <c r="H30" i="4"/>
  <c r="F30" i="4"/>
  <c r="H29" i="4"/>
  <c r="F29" i="4"/>
  <c r="E29" i="4"/>
  <c r="D29" i="4"/>
  <c r="H11" i="5" l="1"/>
  <c r="H12" i="5"/>
  <c r="F12" i="5" s="1"/>
  <c r="H13" i="5"/>
  <c r="F13" i="5" s="1"/>
  <c r="D13" i="5" s="1"/>
  <c r="H14" i="5"/>
  <c r="F14" i="5" s="1"/>
  <c r="H15" i="5"/>
  <c r="F15" i="5" s="1"/>
  <c r="D15" i="5" s="1"/>
  <c r="H16" i="5"/>
  <c r="F16" i="5" s="1"/>
  <c r="H17" i="5"/>
  <c r="F17" i="5" s="1"/>
  <c r="D17" i="5" s="1"/>
  <c r="H18" i="5"/>
  <c r="F18" i="5" s="1"/>
  <c r="H19" i="5"/>
  <c r="F19" i="5" s="1"/>
  <c r="D19" i="5" s="1"/>
  <c r="C20" i="5"/>
  <c r="G20" i="5"/>
  <c r="I20" i="5"/>
  <c r="J20" i="5"/>
  <c r="K20" i="5"/>
  <c r="L20" i="5"/>
  <c r="M20" i="5"/>
  <c r="M34" i="5" s="1"/>
  <c r="N20" i="5"/>
  <c r="O20" i="5"/>
  <c r="P20" i="5"/>
  <c r="H21" i="5"/>
  <c r="F21" i="5" s="1"/>
  <c r="H22" i="5"/>
  <c r="F22" i="5" s="1"/>
  <c r="H23" i="5"/>
  <c r="F23" i="5" s="1"/>
  <c r="H24" i="5"/>
  <c r="F24" i="5" s="1"/>
  <c r="H25" i="5"/>
  <c r="F25" i="5" s="1"/>
  <c r="H27" i="5"/>
  <c r="F27" i="5" s="1"/>
  <c r="H28" i="5"/>
  <c r="F28" i="5" s="1"/>
  <c r="C29" i="5"/>
  <c r="G29" i="5"/>
  <c r="I29" i="5"/>
  <c r="J29" i="5"/>
  <c r="K29" i="5"/>
  <c r="L29" i="5"/>
  <c r="M29" i="5"/>
  <c r="N29" i="5"/>
  <c r="O29" i="5"/>
  <c r="P29" i="5"/>
  <c r="D30" i="5"/>
  <c r="E30" i="5"/>
  <c r="H31" i="5"/>
  <c r="F31" i="5" s="1"/>
  <c r="H32" i="5"/>
  <c r="F32" i="5" s="1"/>
  <c r="C33" i="5"/>
  <c r="G33" i="5"/>
  <c r="I33" i="5"/>
  <c r="J33" i="5"/>
  <c r="K33" i="5"/>
  <c r="L33" i="5"/>
  <c r="M33" i="5"/>
  <c r="N33" i="5"/>
  <c r="O33" i="5"/>
  <c r="P33" i="5"/>
  <c r="K34" i="5" l="1"/>
  <c r="L34" i="5"/>
  <c r="N34" i="5"/>
  <c r="H20" i="5"/>
  <c r="J34" i="5"/>
  <c r="P34" i="5"/>
  <c r="F11" i="5"/>
  <c r="D11" i="5" s="1"/>
  <c r="O34" i="5"/>
  <c r="I34" i="5"/>
  <c r="C34" i="5"/>
  <c r="G34" i="5"/>
  <c r="D16" i="5"/>
  <c r="E16" i="5"/>
  <c r="E31" i="5"/>
  <c r="F33" i="5"/>
  <c r="D31" i="5"/>
  <c r="E25" i="5"/>
  <c r="D25" i="5"/>
  <c r="E14" i="5"/>
  <c r="D14" i="5"/>
  <c r="D24" i="5"/>
  <c r="E24" i="5"/>
  <c r="E23" i="5"/>
  <c r="D23" i="5"/>
  <c r="E18" i="5"/>
  <c r="D18" i="5"/>
  <c r="D32" i="5"/>
  <c r="E32" i="5"/>
  <c r="D28" i="5"/>
  <c r="E28" i="5"/>
  <c r="D27" i="5"/>
  <c r="E27" i="5"/>
  <c r="D22" i="5"/>
  <c r="E22" i="5"/>
  <c r="D12" i="5"/>
  <c r="E12" i="5"/>
  <c r="D21" i="5"/>
  <c r="E21" i="5"/>
  <c r="F29" i="5"/>
  <c r="E19" i="5"/>
  <c r="H33" i="5"/>
  <c r="H29" i="5"/>
  <c r="E17" i="5"/>
  <c r="E15" i="5"/>
  <c r="E13" i="5"/>
  <c r="H11" i="4"/>
  <c r="F11" i="4" s="1"/>
  <c r="H12" i="4"/>
  <c r="F12" i="4" s="1"/>
  <c r="D12" i="4" s="1"/>
  <c r="H13" i="4"/>
  <c r="F13" i="4" s="1"/>
  <c r="D13" i="4" s="1"/>
  <c r="H14" i="4"/>
  <c r="D14" i="4" s="1"/>
  <c r="H15" i="4"/>
  <c r="F15" i="4" s="1"/>
  <c r="D15" i="4" s="1"/>
  <c r="H16" i="4"/>
  <c r="F16" i="4" s="1"/>
  <c r="D16" i="4" s="1"/>
  <c r="H17" i="4"/>
  <c r="F17" i="4" s="1"/>
  <c r="D17" i="4" s="1"/>
  <c r="H19" i="4"/>
  <c r="F19" i="4" s="1"/>
  <c r="D19" i="4" s="1"/>
  <c r="H20" i="4"/>
  <c r="F20" i="4" s="1"/>
  <c r="D20" i="4" s="1"/>
  <c r="C21" i="4"/>
  <c r="G21" i="4"/>
  <c r="I21" i="4"/>
  <c r="J21" i="4"/>
  <c r="K21" i="4"/>
  <c r="L21" i="4"/>
  <c r="M21" i="4"/>
  <c r="N21" i="4"/>
  <c r="O21" i="4"/>
  <c r="P21" i="4"/>
  <c r="H22" i="4"/>
  <c r="F22" i="4" s="1"/>
  <c r="H23" i="4"/>
  <c r="F23" i="4" s="1"/>
  <c r="H24" i="4"/>
  <c r="F24" i="4" s="1"/>
  <c r="H25" i="4"/>
  <c r="F25" i="4" s="1"/>
  <c r="H26" i="4"/>
  <c r="F26" i="4" s="1"/>
  <c r="H27" i="4"/>
  <c r="H18" i="4"/>
  <c r="F18" i="4" s="1"/>
  <c r="H28" i="4"/>
  <c r="F28" i="4" s="1"/>
  <c r="C31" i="4"/>
  <c r="G31" i="4"/>
  <c r="I31" i="4"/>
  <c r="J31" i="4"/>
  <c r="K31" i="4"/>
  <c r="L31" i="4"/>
  <c r="M31" i="4"/>
  <c r="N31" i="4"/>
  <c r="O31" i="4"/>
  <c r="O35" i="4" s="1"/>
  <c r="P31" i="4"/>
  <c r="D32" i="4"/>
  <c r="E32" i="4"/>
  <c r="H33" i="4"/>
  <c r="F33" i="4" s="1"/>
  <c r="C34" i="4"/>
  <c r="G34" i="4"/>
  <c r="I34" i="4"/>
  <c r="J34" i="4"/>
  <c r="K34" i="4"/>
  <c r="L34" i="4"/>
  <c r="L35" i="4" s="1"/>
  <c r="M34" i="4"/>
  <c r="N34" i="4"/>
  <c r="O34" i="4"/>
  <c r="P34" i="4"/>
  <c r="E33" i="5" l="1"/>
  <c r="H34" i="5"/>
  <c r="J35" i="4"/>
  <c r="M35" i="4"/>
  <c r="N35" i="4"/>
  <c r="E29" i="5"/>
  <c r="D33" i="5"/>
  <c r="C35" i="4"/>
  <c r="K35" i="4"/>
  <c r="H31" i="4"/>
  <c r="G35" i="4"/>
  <c r="I35" i="4"/>
  <c r="H21" i="4"/>
  <c r="F20" i="5"/>
  <c r="F34" i="5" s="1"/>
  <c r="P35" i="4"/>
  <c r="E11" i="5"/>
  <c r="E20" i="5" s="1"/>
  <c r="D20" i="5"/>
  <c r="D29" i="5"/>
  <c r="D28" i="4"/>
  <c r="E28" i="4"/>
  <c r="E24" i="4"/>
  <c r="D24" i="4"/>
  <c r="F34" i="4"/>
  <c r="D33" i="4"/>
  <c r="D34" i="4" s="1"/>
  <c r="E33" i="4"/>
  <c r="E34" i="4" s="1"/>
  <c r="E18" i="4"/>
  <c r="D18" i="4"/>
  <c r="D25" i="4"/>
  <c r="E25" i="4"/>
  <c r="F31" i="4"/>
  <c r="E22" i="4"/>
  <c r="D22" i="4"/>
  <c r="D23" i="4"/>
  <c r="E23" i="4"/>
  <c r="D27" i="4"/>
  <c r="E27" i="4"/>
  <c r="D26" i="4"/>
  <c r="E26" i="4"/>
  <c r="D11" i="4"/>
  <c r="D21" i="4" s="1"/>
  <c r="E11" i="4"/>
  <c r="F21" i="4"/>
  <c r="E17" i="4"/>
  <c r="H34" i="4"/>
  <c r="E19" i="4"/>
  <c r="E16" i="4"/>
  <c r="E14" i="4"/>
  <c r="E12" i="4"/>
  <c r="E20" i="4"/>
  <c r="E15" i="4"/>
  <c r="E13" i="4"/>
  <c r="E34" i="5" l="1"/>
  <c r="D34" i="5"/>
  <c r="H35" i="4"/>
  <c r="D31" i="4"/>
  <c r="D35" i="4" s="1"/>
  <c r="E31" i="4"/>
  <c r="F35" i="4"/>
  <c r="E21" i="4"/>
  <c r="E35" i="4" l="1"/>
</calcChain>
</file>

<file path=xl/sharedStrings.xml><?xml version="1.0" encoding="utf-8"?>
<sst xmlns="http://schemas.openxmlformats.org/spreadsheetml/2006/main" count="264" uniqueCount="129">
  <si>
    <t>*spośród przedmiotów do wyboru student wybiera zajęcia za 18 punktów ECTS</t>
  </si>
  <si>
    <t>RAZEM I ROK</t>
  </si>
  <si>
    <t>RAZEM PDW:</t>
  </si>
  <si>
    <t>zaliczenie</t>
  </si>
  <si>
    <t>praktyka w zakładzie optometrycznym / poradni</t>
  </si>
  <si>
    <t>fakultety (minimalna liczba godzin)</t>
  </si>
  <si>
    <t>RAZEM 2 SEMESTR:</t>
  </si>
  <si>
    <t>egzamin</t>
  </si>
  <si>
    <t>C</t>
  </si>
  <si>
    <t>soczewki kontaktowe</t>
  </si>
  <si>
    <t>B</t>
  </si>
  <si>
    <t>widzenie obuoczne</t>
  </si>
  <si>
    <t>optyczna aparatura okulistyczno-optometryczna</t>
  </si>
  <si>
    <t>procedury badania refrakcji</t>
  </si>
  <si>
    <t>podstawy geriatrii</t>
  </si>
  <si>
    <t>podstawy pediatrii</t>
  </si>
  <si>
    <t>podstawy neuroanatomii</t>
  </si>
  <si>
    <t>podstawy komunikacji interpersonalnej</t>
  </si>
  <si>
    <t>podstawy farmakologii</t>
  </si>
  <si>
    <t>RAZEM 1 SEMESTR:</t>
  </si>
  <si>
    <t>szkolenie BHP</t>
  </si>
  <si>
    <t>praktyczne metody badania percepcji wzrokowej</t>
  </si>
  <si>
    <t>psychologia dziecięca</t>
  </si>
  <si>
    <t>kliniczny zarys chorób</t>
  </si>
  <si>
    <t>patologia z elementami patofizjologii</t>
  </si>
  <si>
    <t>A</t>
  </si>
  <si>
    <t>mikrobiologia medyczna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</si>
  <si>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</si>
  <si>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</si>
  <si>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</si>
  <si>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</si>
  <si>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</si>
  <si>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</si>
  <si>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</si>
  <si>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</si>
  <si>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</si>
  <si>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</si>
  <si>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</si>
  <si>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</si>
  <si>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</si>
  <si>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</si>
  <si>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</si>
  <si>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</si>
  <si>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</si>
  <si>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</si>
  <si>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</si>
  <si>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</si>
  <si>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</si>
  <si>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</si>
  <si>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</si>
  <si>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</si>
  <si>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4</t>
  </si>
  <si>
    <t>forma studiów: stacjonarne</t>
  </si>
  <si>
    <t>poziom studiów: drugiego stopnia</t>
  </si>
  <si>
    <t>semestr: 1 i 2</t>
  </si>
  <si>
    <t>rok studiów: I</t>
  </si>
  <si>
    <t>Wydział Medyczny</t>
  </si>
  <si>
    <t>KIERUNEK STUDIÓW: optometria</t>
  </si>
  <si>
    <t>RAZEM II ROK</t>
  </si>
  <si>
    <t>przygotowanie pracy magisterskiej i do egzaminu dyplomowego</t>
  </si>
  <si>
    <t>seminarium dyplomowe</t>
  </si>
  <si>
    <t>RAZEM 4 SEMESTR:</t>
  </si>
  <si>
    <t>strabologia z ortoptyką</t>
  </si>
  <si>
    <t>słabowidzenie</t>
  </si>
  <si>
    <t>psychologia poznawcza</t>
  </si>
  <si>
    <t>ćwiczenia wzrokowe</t>
  </si>
  <si>
    <t>badanie refrakcji IV</t>
  </si>
  <si>
    <t>optometria pediatryczna</t>
  </si>
  <si>
    <t>okulistyka</t>
  </si>
  <si>
    <t>RAZEM 3 SEMESTR:</t>
  </si>
  <si>
    <t>optometria geriatryczna</t>
  </si>
  <si>
    <t>egz. (4 sem.)</t>
  </si>
  <si>
    <t>badanie refrakcji III</t>
  </si>
  <si>
    <t>elementy biostatystyki</t>
  </si>
  <si>
    <t>propedeutyka onkologii w optometrii</t>
  </si>
  <si>
    <t>wybrane zagadnienia z neurologii</t>
  </si>
  <si>
    <t>semestr: 3 i 4</t>
  </si>
  <si>
    <t>rok studiów: II</t>
  </si>
  <si>
    <t>jednostka prowadząca</t>
  </si>
  <si>
    <t>koordynator zajęć/grupy zajęć</t>
  </si>
  <si>
    <t>dr I. Chudzicka-Strugała</t>
  </si>
  <si>
    <t>prof. K. Książek</t>
  </si>
  <si>
    <t>prof. M. Ruchała</t>
  </si>
  <si>
    <t>dr M. Feltzke</t>
  </si>
  <si>
    <t>prof. A. Słopień</t>
  </si>
  <si>
    <t>dr K. Perz-Juszczyszyn</t>
  </si>
  <si>
    <t>dr H. Buczkowska</t>
  </si>
  <si>
    <t>mgr A. Radek</t>
  </si>
  <si>
    <t>prof. P. Mikołajczak</t>
  </si>
  <si>
    <t>dr B. Grobelny</t>
  </si>
  <si>
    <t>dr K. Rapalska</t>
  </si>
  <si>
    <t>prof. K. Pawlaczyk-Gabriel</t>
  </si>
  <si>
    <t>M. Ciesielski</t>
  </si>
  <si>
    <t>dr N. Adamczak</t>
  </si>
  <si>
    <t>prof. S. Michalak</t>
  </si>
  <si>
    <t>prof. W. Golusiński</t>
  </si>
  <si>
    <t>dr hab. W. Warchoł</t>
  </si>
  <si>
    <t>dr D. Pieczyrak</t>
  </si>
  <si>
    <t>dr C. Helak-Łapaj</t>
  </si>
  <si>
    <t>RUSS</t>
  </si>
  <si>
    <t>Inspektorat BHP</t>
  </si>
  <si>
    <t>Zakład Optometrii</t>
  </si>
  <si>
    <t>Zakład Anatomii Prawidłowej</t>
  </si>
  <si>
    <t>Kat.i Kl. Endokrynologii, Przemiany Materii i Chorób Wewn.</t>
  </si>
  <si>
    <t>Katedra i Zakład Mikrobiologii Lekarskiej</t>
  </si>
  <si>
    <t>Zakład Patofizjologii Starzenia i Chorób Cywilizacyjnych</t>
  </si>
  <si>
    <t>Klinka Psychiatrii Dzieci i Młodzieży</t>
  </si>
  <si>
    <t>Katedra i Zakład Psychologii Klinicznej</t>
  </si>
  <si>
    <t>Katedra i Zakład Farmakologii</t>
  </si>
  <si>
    <t>Klinika Zakażeń Noworodków</t>
  </si>
  <si>
    <t xml:space="preserve">Klinika Hipertensjologii, Angiologii i Chorób Wewn. </t>
  </si>
  <si>
    <t>Klinika Chorób Oczu</t>
  </si>
  <si>
    <t>Kat. i kl. Chirurii Głowy, Szyi  i Onkologii Laryngologicznej</t>
  </si>
  <si>
    <t>Kat. i Kl. Neurochirurgii i Neurotraumatologii</t>
  </si>
  <si>
    <t>Katedra Okulistyki i Klinika Okulistyczna</t>
  </si>
  <si>
    <t xml:space="preserve">RAMOWY PLAN STUDIÓW </t>
  </si>
  <si>
    <t>RAMOWY PLAN STUDIÓW</t>
  </si>
  <si>
    <t>immunologia w optometrii</t>
  </si>
  <si>
    <t>dr hab. Jakub Żurawski</t>
  </si>
  <si>
    <t>Zakład Immunobiologii</t>
  </si>
  <si>
    <t>obowiązujący od naboru w r.a.: 2022/2023</t>
  </si>
  <si>
    <t>opieka optometryczna po zabiegach okulistycznych</t>
  </si>
  <si>
    <t>dr P. Rakowicz</t>
  </si>
  <si>
    <t>prof.dr hab. A. Gotz-Więckowska</t>
  </si>
  <si>
    <t>prof. dr hab. J. Mazela</t>
  </si>
  <si>
    <t>szkolenie z praw i obowiązków studenta</t>
  </si>
  <si>
    <t>online na stałe</t>
  </si>
  <si>
    <t>nabór w r.a.: 2024/2025</t>
  </si>
  <si>
    <t>Karolina włodarczyk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</si>
</sst>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NumberForma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NumberFormat="1" applyFont="1" applyFill="1" applyBorder="1" applyAlignment="1">
      <alignment horizontal="center" vertical="center" wrapText="1"/>
    </xf>
    <xf numFmtId="0" fontId="6" fillId="4" borderId="27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/>
    <xf numFmtId="2" fontId="5" fillId="2" borderId="53" xfId="0" applyNumberFormat="1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0" fontId="6" fillId="4" borderId="8" xfId="0" applyFont="1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42" xfId="0" applyFill="1" applyBorder="1" applyAlignment="1">
      <alignment horizontal="left"/>
    </xf>
    <xf numFmtId="0" fontId="6" fillId="4" borderId="5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56" xfId="0" applyFill="1" applyBorder="1" applyAlignment="1">
      <alignment horizontal="left"/>
    </xf>
    <xf numFmtId="0" fontId="14" fillId="0" borderId="35" xfId="0" applyFont="1" applyBorder="1" applyAlignment="1">
      <alignment horizontal="left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5" xfId="0" applyBorder="1" applyAlignment="1">
      <alignment horizontal="left"/>
    </xf>
    <xf numFmtId="0" fontId="6" fillId="4" borderId="8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8" xfId="1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0" fillId="0" borderId="0" xfId="0" applyFont="1"/>
    <xf numFmtId="0" fontId="6" fillId="4" borderId="7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2" fontId="16" fillId="4" borderId="8" xfId="1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6" fillId="4" borderId="9" xfId="0" applyNumberFormat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5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7" xfId="0" applyNumberFormat="1" applyFont="1" applyFill="1" applyBorder="1" applyAlignment="1">
      <alignment horizontal="center" vertical="center"/>
    </xf>
    <xf numFmtId="0" fontId="6" fillId="4" borderId="36" xfId="0" applyNumberFormat="1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12" fillId="4" borderId="39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12" fillId="2" borderId="27" xfId="0" applyNumberFormat="1" applyFont="1" applyFill="1" applyBorder="1" applyAlignment="1">
      <alignment horizontal="center" vertical="center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2" fillId="0" borderId="4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6" fillId="4" borderId="35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41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13" fillId="2" borderId="47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4" xfId="0" applyNumberFormat="1" applyFont="1" applyFill="1" applyBorder="1" applyAlignment="1">
      <alignment horizontal="center" vertical="center" wrapText="1"/>
    </xf>
    <xf numFmtId="0" fontId="19" fillId="3" borderId="22" xfId="0" applyNumberFormat="1" applyFont="1" applyFill="1" applyBorder="1" applyAlignment="1">
      <alignment horizontal="center" vertical="center" wrapText="1"/>
    </xf>
    <xf numFmtId="0" fontId="19" fillId="3" borderId="21" xfId="0" applyNumberFormat="1" applyFont="1" applyFill="1" applyBorder="1" applyAlignment="1">
      <alignment horizontal="center" vertical="center" wrapText="1"/>
    </xf>
    <xf numFmtId="0" fontId="19" fillId="3" borderId="20" xfId="0" applyNumberFormat="1" applyFont="1" applyFill="1" applyBorder="1" applyAlignment="1">
      <alignment horizontal="center" vertical="center" wrapText="1"/>
    </xf>
    <xf numFmtId="0" fontId="19" fillId="3" borderId="20" xfId="0" applyNumberFormat="1" applyFont="1" applyFill="1" applyBorder="1" applyAlignment="1">
      <alignment horizontal="center" vertical="center" wrapText="1"/>
    </xf>
    <xf numFmtId="0" fontId="19" fillId="3" borderId="24" xfId="0" applyNumberFormat="1" applyFont="1" applyFill="1" applyBorder="1" applyAlignment="1">
      <alignment horizontal="center" vertical="center" wrapText="1"/>
    </xf>
    <xf numFmtId="0" fontId="19" fillId="3" borderId="22" xfId="0" applyNumberFormat="1" applyFont="1" applyFill="1" applyBorder="1" applyAlignment="1">
      <alignment horizontal="center" vertical="center" wrapText="1"/>
    </xf>
    <xf numFmtId="0" fontId="19" fillId="3" borderId="23" xfId="0" applyNumberFormat="1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18" xfId="0" applyNumberFormat="1" applyFont="1" applyFill="1" applyBorder="1" applyAlignment="1">
      <alignment horizontal="center" vertical="center" wrapText="1"/>
    </xf>
    <xf numFmtId="0" fontId="18" fillId="3" borderId="16" xfId="0" applyNumberFormat="1" applyFont="1" applyFill="1" applyBorder="1" applyAlignment="1">
      <alignment horizontal="center" vertical="center" wrapText="1"/>
    </xf>
    <xf numFmtId="0" fontId="18" fillId="3" borderId="15" xfId="0" applyNumberFormat="1" applyFont="1" applyFill="1" applyBorder="1" applyAlignment="1">
      <alignment horizontal="center" vertical="center" wrapText="1"/>
    </xf>
    <xf numFmtId="0" fontId="18" fillId="3" borderId="14" xfId="0" applyNumberFormat="1" applyFont="1" applyFill="1" applyBorder="1" applyAlignment="1">
      <alignment horizontal="center" vertical="center" wrapText="1"/>
    </xf>
    <xf numFmtId="0" fontId="19" fillId="3" borderId="14" xfId="0" applyNumberFormat="1" applyFont="1" applyFill="1" applyBorder="1" applyAlignment="1">
      <alignment horizontal="center" vertical="center" wrapText="1"/>
    </xf>
    <xf numFmtId="0" fontId="18" fillId="3" borderId="18" xfId="0" applyNumberFormat="1" applyFont="1" applyFill="1" applyBorder="1" applyAlignment="1">
      <alignment horizontal="center" vertical="center" wrapText="1"/>
    </xf>
    <xf numFmtId="0" fontId="19" fillId="3" borderId="16" xfId="0" applyNumberFormat="1" applyFont="1" applyFill="1" applyBorder="1" applyAlignment="1">
      <alignment horizontal="center" vertical="center" wrapText="1"/>
    </xf>
    <xf numFmtId="0" fontId="19" fillId="3" borderId="17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6" fillId="0" borderId="9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view="pageBreakPreview" topLeftCell="A7" zoomScaleNormal="100" zoomScaleSheetLayoutView="100" workbookViewId="0">
      <selection activeCell="S1" sqref="S1:U1048576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18.42578125" hidden="1" customWidth="1"/>
    <col min="20" max="20" width="11" style="33" hidden="1" customWidth="1"/>
    <col min="21" max="21" width="9.140625" hidden="1" customWidth="1"/>
  </cols>
  <sheetData>
    <row r="1" spans="1:20" ht="30" customHeight="1" thickTop="1" thickBot="1" x14ac:dyDescent="0.35">
      <c r="A1" s="113" t="s">
        <v>115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44"/>
      <c r="T1" s="45"/>
    </row>
    <row r="2" spans="1:20" ht="30.75" customHeight="1" x14ac:dyDescent="0.3">
      <c r="A2" s="134" t="s">
        <v>57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44"/>
      <c r="T2" s="45"/>
    </row>
    <row r="3" spans="1:20" ht="30" customHeight="1" thickBot="1" x14ac:dyDescent="0.35">
      <c r="A3" s="132" t="s">
        <v>56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44"/>
      <c r="T3" s="45"/>
    </row>
    <row r="4" spans="1:20" ht="30.75" customHeight="1" thickBot="1" x14ac:dyDescent="0.3">
      <c r="A4" s="130" t="s">
        <v>55</v>
      </c>
      <c r="B4" s="120"/>
      <c r="C4" s="120"/>
      <c r="D4" s="120"/>
      <c r="E4" s="121"/>
      <c r="F4" s="119" t="s">
        <v>54</v>
      </c>
      <c r="G4" s="120"/>
      <c r="H4" s="120"/>
      <c r="I4" s="120"/>
      <c r="J4" s="120"/>
      <c r="K4" s="121"/>
      <c r="L4" s="115" t="s">
        <v>127</v>
      </c>
      <c r="M4" s="116"/>
      <c r="N4" s="116"/>
      <c r="O4" s="116"/>
      <c r="P4" s="116"/>
      <c r="Q4" s="116"/>
      <c r="R4" s="116"/>
      <c r="S4" s="44"/>
      <c r="T4" s="45"/>
    </row>
    <row r="5" spans="1:20" ht="30" customHeight="1" thickBot="1" x14ac:dyDescent="0.3">
      <c r="A5" s="131" t="s">
        <v>53</v>
      </c>
      <c r="B5" s="123"/>
      <c r="C5" s="123"/>
      <c r="D5" s="123"/>
      <c r="E5" s="124"/>
      <c r="F5" s="122" t="s">
        <v>52</v>
      </c>
      <c r="G5" s="123"/>
      <c r="H5" s="123"/>
      <c r="I5" s="123"/>
      <c r="J5" s="123"/>
      <c r="K5" s="124"/>
      <c r="L5" s="117" t="s">
        <v>51</v>
      </c>
      <c r="M5" s="118"/>
      <c r="N5" s="118"/>
      <c r="O5" s="118"/>
      <c r="P5" s="118"/>
      <c r="Q5" s="118"/>
      <c r="R5" s="118"/>
      <c r="S5" s="44"/>
      <c r="T5" s="45"/>
    </row>
    <row r="6" spans="1:20" ht="15.75" customHeight="1" x14ac:dyDescent="0.25">
      <c r="A6" s="84" t="s">
        <v>50</v>
      </c>
      <c r="B6" s="87" t="s">
        <v>49</v>
      </c>
      <c r="C6" s="106" t="s">
        <v>44</v>
      </c>
      <c r="D6" s="107"/>
      <c r="E6" s="108"/>
      <c r="F6" s="90" t="s">
        <v>48</v>
      </c>
      <c r="G6" s="90" t="s">
        <v>47</v>
      </c>
      <c r="H6" s="103" t="s">
        <v>46</v>
      </c>
      <c r="I6" s="104"/>
      <c r="J6" s="104"/>
      <c r="K6" s="104"/>
      <c r="L6" s="104"/>
      <c r="M6" s="104"/>
      <c r="N6" s="104"/>
      <c r="O6" s="104"/>
      <c r="P6" s="104"/>
      <c r="Q6" s="105"/>
      <c r="R6" s="93" t="s">
        <v>45</v>
      </c>
      <c r="S6" s="75" t="s">
        <v>78</v>
      </c>
      <c r="T6" s="78" t="s">
        <v>79</v>
      </c>
    </row>
    <row r="7" spans="1:20" ht="36" customHeight="1" x14ac:dyDescent="0.25">
      <c r="A7" s="85"/>
      <c r="B7" s="88"/>
      <c r="C7" s="99" t="s">
        <v>44</v>
      </c>
      <c r="D7" s="111" t="s">
        <v>43</v>
      </c>
      <c r="E7" s="109" t="s">
        <v>42</v>
      </c>
      <c r="F7" s="91"/>
      <c r="G7" s="91"/>
      <c r="H7" s="101" t="s">
        <v>41</v>
      </c>
      <c r="I7" s="125" t="s">
        <v>40</v>
      </c>
      <c r="J7" s="125"/>
      <c r="K7" s="125"/>
      <c r="L7" s="96" t="s">
        <v>39</v>
      </c>
      <c r="M7" s="97"/>
      <c r="N7" s="98"/>
      <c r="O7" s="126" t="s">
        <v>38</v>
      </c>
      <c r="P7" s="126"/>
      <c r="Q7" s="127"/>
      <c r="R7" s="94"/>
      <c r="S7" s="76"/>
      <c r="T7" s="79"/>
    </row>
    <row r="8" spans="1:20" s="23" customFormat="1" ht="42" customHeight="1" thickBot="1" x14ac:dyDescent="0.3">
      <c r="A8" s="86"/>
      <c r="B8" s="89"/>
      <c r="C8" s="100"/>
      <c r="D8" s="112"/>
      <c r="E8" s="110"/>
      <c r="F8" s="92"/>
      <c r="G8" s="92"/>
      <c r="H8" s="102"/>
      <c r="I8" s="27" t="s">
        <v>37</v>
      </c>
      <c r="J8" s="27" t="s">
        <v>35</v>
      </c>
      <c r="K8" s="26" t="s">
        <v>34</v>
      </c>
      <c r="L8" s="27" t="s">
        <v>36</v>
      </c>
      <c r="M8" s="27" t="s">
        <v>35</v>
      </c>
      <c r="N8" s="27" t="s">
        <v>34</v>
      </c>
      <c r="O8" s="27" t="s">
        <v>33</v>
      </c>
      <c r="P8" s="26" t="s">
        <v>32</v>
      </c>
      <c r="Q8" s="25" t="s">
        <v>31</v>
      </c>
      <c r="R8" s="95"/>
      <c r="S8" s="77"/>
      <c r="T8" s="80"/>
    </row>
    <row r="9" spans="1:20" s="24" customFormat="1" ht="15" customHeight="1" x14ac:dyDescent="0.25">
      <c r="A9" s="138">
        <v>1</v>
      </c>
      <c r="B9" s="139">
        <v>2</v>
      </c>
      <c r="C9" s="140">
        <v>3</v>
      </c>
      <c r="D9" s="141">
        <v>4</v>
      </c>
      <c r="E9" s="142">
        <v>5</v>
      </c>
      <c r="F9" s="143">
        <v>6</v>
      </c>
      <c r="G9" s="144">
        <v>7</v>
      </c>
      <c r="H9" s="145">
        <v>8</v>
      </c>
      <c r="I9" s="146">
        <v>9</v>
      </c>
      <c r="J9" s="147">
        <v>10</v>
      </c>
      <c r="K9" s="146">
        <v>11</v>
      </c>
      <c r="L9" s="146">
        <v>12</v>
      </c>
      <c r="M9" s="147">
        <v>13</v>
      </c>
      <c r="N9" s="146">
        <v>14</v>
      </c>
      <c r="O9" s="146">
        <v>15</v>
      </c>
      <c r="P9" s="146">
        <v>16</v>
      </c>
      <c r="Q9" s="148">
        <v>17</v>
      </c>
      <c r="R9" s="138">
        <v>18</v>
      </c>
      <c r="S9" s="149">
        <v>19</v>
      </c>
      <c r="T9" s="150">
        <v>20</v>
      </c>
    </row>
    <row r="10" spans="1:20" s="23" customFormat="1" ht="43.5" customHeight="1" thickBot="1" x14ac:dyDescent="0.3">
      <c r="A10" s="151"/>
      <c r="B10" s="152"/>
      <c r="C10" s="153"/>
      <c r="D10" s="154" t="s">
        <v>30</v>
      </c>
      <c r="E10" s="155" t="s">
        <v>29</v>
      </c>
      <c r="F10" s="156" t="s">
        <v>28</v>
      </c>
      <c r="G10" s="157"/>
      <c r="H10" s="158" t="s">
        <v>27</v>
      </c>
      <c r="I10" s="159"/>
      <c r="J10" s="160"/>
      <c r="K10" s="159"/>
      <c r="L10" s="159"/>
      <c r="M10" s="160"/>
      <c r="N10" s="159"/>
      <c r="O10" s="159"/>
      <c r="P10" s="159"/>
      <c r="Q10" s="161"/>
      <c r="R10" s="151"/>
      <c r="S10" s="162"/>
      <c r="T10" s="163"/>
    </row>
    <row r="11" spans="1:20" s="23" customFormat="1" ht="24.95" customHeight="1" x14ac:dyDescent="0.25">
      <c r="A11" s="19">
        <v>1</v>
      </c>
      <c r="B11" s="18" t="s">
        <v>26</v>
      </c>
      <c r="C11" s="14">
        <v>2</v>
      </c>
      <c r="D11" s="17">
        <f t="shared" ref="D11:D20" si="0">(J11+K11+M11+N11)*C11/F11</f>
        <v>0.7142857142857143</v>
      </c>
      <c r="E11" s="16">
        <f t="shared" ref="E11:E20" si="1">(I11-K11+L11-N11+O11)*C11/F11</f>
        <v>0.8571428571428571</v>
      </c>
      <c r="F11" s="15">
        <f t="shared" ref="F11:F20" si="2">G11+H11</f>
        <v>56</v>
      </c>
      <c r="G11" s="15">
        <v>26</v>
      </c>
      <c r="H11" s="14">
        <f t="shared" ref="H11:H20" si="3">I11+L11+O11</f>
        <v>30</v>
      </c>
      <c r="I11" s="13">
        <v>20</v>
      </c>
      <c r="J11" s="13">
        <v>14</v>
      </c>
      <c r="K11" s="13">
        <v>6</v>
      </c>
      <c r="L11" s="13"/>
      <c r="M11" s="13"/>
      <c r="N11" s="13"/>
      <c r="O11" s="13">
        <v>10</v>
      </c>
      <c r="P11" s="13"/>
      <c r="Q11" s="12" t="s">
        <v>25</v>
      </c>
      <c r="R11" s="11" t="s">
        <v>3</v>
      </c>
      <c r="S11" s="38" t="s">
        <v>104</v>
      </c>
      <c r="T11" s="34" t="s">
        <v>80</v>
      </c>
    </row>
    <row r="12" spans="1:20" s="23" customFormat="1" ht="24.95" customHeight="1" x14ac:dyDescent="0.25">
      <c r="A12" s="19">
        <v>2</v>
      </c>
      <c r="B12" s="18" t="s">
        <v>24</v>
      </c>
      <c r="C12" s="14">
        <v>2</v>
      </c>
      <c r="D12" s="17">
        <f t="shared" si="0"/>
        <v>1.0714285714285714</v>
      </c>
      <c r="E12" s="16">
        <f t="shared" si="1"/>
        <v>0</v>
      </c>
      <c r="F12" s="15">
        <f t="shared" si="2"/>
        <v>56</v>
      </c>
      <c r="G12" s="15">
        <v>26</v>
      </c>
      <c r="H12" s="14">
        <f t="shared" si="3"/>
        <v>30</v>
      </c>
      <c r="I12" s="13">
        <v>30</v>
      </c>
      <c r="J12" s="13"/>
      <c r="K12" s="13">
        <v>30</v>
      </c>
      <c r="L12" s="13"/>
      <c r="M12" s="13"/>
      <c r="N12" s="13"/>
      <c r="O12" s="13"/>
      <c r="P12" s="13"/>
      <c r="Q12" s="12"/>
      <c r="R12" s="11" t="s">
        <v>3</v>
      </c>
      <c r="S12" s="38" t="s">
        <v>105</v>
      </c>
      <c r="T12" s="34" t="s">
        <v>81</v>
      </c>
    </row>
    <row r="13" spans="1:20" s="23" customFormat="1" ht="28.9" customHeight="1" x14ac:dyDescent="0.25">
      <c r="A13" s="19">
        <v>3</v>
      </c>
      <c r="B13" s="18" t="s">
        <v>23</v>
      </c>
      <c r="C13" s="14">
        <v>4</v>
      </c>
      <c r="D13" s="17">
        <f t="shared" si="0"/>
        <v>1.8</v>
      </c>
      <c r="E13" s="16">
        <f t="shared" si="1"/>
        <v>0.6</v>
      </c>
      <c r="F13" s="15">
        <f t="shared" si="2"/>
        <v>100</v>
      </c>
      <c r="G13" s="15">
        <v>40</v>
      </c>
      <c r="H13" s="14">
        <f t="shared" si="3"/>
        <v>60</v>
      </c>
      <c r="I13" s="13">
        <v>45</v>
      </c>
      <c r="J13" s="13"/>
      <c r="K13" s="13">
        <v>45</v>
      </c>
      <c r="L13" s="13"/>
      <c r="M13" s="13"/>
      <c r="N13" s="13"/>
      <c r="O13" s="13">
        <v>15</v>
      </c>
      <c r="P13" s="13"/>
      <c r="Q13" s="12" t="s">
        <v>8</v>
      </c>
      <c r="R13" s="11" t="s">
        <v>7</v>
      </c>
      <c r="S13" s="38" t="s">
        <v>103</v>
      </c>
      <c r="T13" s="34" t="s">
        <v>82</v>
      </c>
    </row>
    <row r="14" spans="1:20" s="23" customFormat="1" ht="24.95" customHeight="1" x14ac:dyDescent="0.25">
      <c r="A14" s="19">
        <v>4</v>
      </c>
      <c r="B14" s="18" t="s">
        <v>13</v>
      </c>
      <c r="C14" s="14">
        <v>5</v>
      </c>
      <c r="D14" s="17">
        <f t="shared" si="0"/>
        <v>0</v>
      </c>
      <c r="E14" s="16">
        <f t="shared" si="1"/>
        <v>3.103448275862069</v>
      </c>
      <c r="F14" s="15">
        <v>145</v>
      </c>
      <c r="G14" s="15">
        <v>55</v>
      </c>
      <c r="H14" s="14">
        <f t="shared" si="3"/>
        <v>90</v>
      </c>
      <c r="I14" s="13">
        <v>45</v>
      </c>
      <c r="J14" s="13"/>
      <c r="K14" s="13"/>
      <c r="L14" s="13"/>
      <c r="M14" s="13"/>
      <c r="N14" s="13"/>
      <c r="O14" s="13">
        <v>45</v>
      </c>
      <c r="P14" s="13"/>
      <c r="Q14" s="12" t="s">
        <v>10</v>
      </c>
      <c r="R14" s="11" t="s">
        <v>3</v>
      </c>
      <c r="S14" s="38" t="s">
        <v>101</v>
      </c>
      <c r="T14" s="34" t="s">
        <v>83</v>
      </c>
    </row>
    <row r="15" spans="1:20" s="23" customFormat="1" ht="24.95" customHeight="1" x14ac:dyDescent="0.25">
      <c r="A15" s="19">
        <v>5</v>
      </c>
      <c r="B15" s="18" t="s">
        <v>22</v>
      </c>
      <c r="C15" s="14">
        <v>2</v>
      </c>
      <c r="D15" s="17">
        <f t="shared" si="0"/>
        <v>0</v>
      </c>
      <c r="E15" s="16">
        <f t="shared" si="1"/>
        <v>1.0714285714285714</v>
      </c>
      <c r="F15" s="15">
        <f t="shared" si="2"/>
        <v>56</v>
      </c>
      <c r="G15" s="15">
        <v>26</v>
      </c>
      <c r="H15" s="14">
        <f t="shared" si="3"/>
        <v>30</v>
      </c>
      <c r="I15" s="13">
        <v>30</v>
      </c>
      <c r="J15" s="13"/>
      <c r="K15" s="13"/>
      <c r="L15" s="13"/>
      <c r="M15" s="13"/>
      <c r="N15" s="13"/>
      <c r="O15" s="13"/>
      <c r="P15" s="13"/>
      <c r="Q15" s="12"/>
      <c r="R15" s="11" t="s">
        <v>3</v>
      </c>
      <c r="S15" s="38" t="s">
        <v>106</v>
      </c>
      <c r="T15" s="34" t="s">
        <v>84</v>
      </c>
    </row>
    <row r="16" spans="1:20" s="23" customFormat="1" ht="24.95" customHeight="1" x14ac:dyDescent="0.25">
      <c r="A16" s="19">
        <v>6</v>
      </c>
      <c r="B16" s="18" t="s">
        <v>9</v>
      </c>
      <c r="C16" s="14">
        <v>4</v>
      </c>
      <c r="D16" s="17">
        <f t="shared" si="0"/>
        <v>2.2018348623853212</v>
      </c>
      <c r="E16" s="16">
        <f t="shared" si="1"/>
        <v>2.2018348623853212</v>
      </c>
      <c r="F16" s="15">
        <f t="shared" si="2"/>
        <v>109</v>
      </c>
      <c r="G16" s="15">
        <v>49</v>
      </c>
      <c r="H16" s="14">
        <f t="shared" si="3"/>
        <v>60</v>
      </c>
      <c r="I16" s="13">
        <v>60</v>
      </c>
      <c r="J16" s="73">
        <v>60</v>
      </c>
      <c r="K16" s="13"/>
      <c r="L16" s="13"/>
      <c r="M16" s="13"/>
      <c r="N16" s="13"/>
      <c r="O16" s="13"/>
      <c r="P16" s="13"/>
      <c r="Q16" s="12"/>
      <c r="R16" s="11" t="s">
        <v>3</v>
      </c>
      <c r="S16" s="38" t="s">
        <v>101</v>
      </c>
      <c r="T16" s="34" t="s">
        <v>85</v>
      </c>
    </row>
    <row r="17" spans="1:20" s="23" customFormat="1" ht="24.95" customHeight="1" x14ac:dyDescent="0.25">
      <c r="A17" s="19">
        <v>7</v>
      </c>
      <c r="B17" s="18" t="s">
        <v>21</v>
      </c>
      <c r="C17" s="14">
        <v>2</v>
      </c>
      <c r="D17" s="17">
        <f t="shared" si="0"/>
        <v>0</v>
      </c>
      <c r="E17" s="16">
        <f t="shared" si="1"/>
        <v>0.8928571428571429</v>
      </c>
      <c r="F17" s="15">
        <f t="shared" si="2"/>
        <v>56</v>
      </c>
      <c r="G17" s="15">
        <v>31</v>
      </c>
      <c r="H17" s="14">
        <f t="shared" si="3"/>
        <v>25</v>
      </c>
      <c r="I17" s="13"/>
      <c r="J17" s="13"/>
      <c r="K17" s="13"/>
      <c r="L17" s="13">
        <v>25</v>
      </c>
      <c r="M17" s="13"/>
      <c r="N17" s="13"/>
      <c r="O17" s="13"/>
      <c r="P17" s="13"/>
      <c r="Q17" s="12"/>
      <c r="R17" s="11" t="s">
        <v>3</v>
      </c>
      <c r="S17" s="38" t="s">
        <v>101</v>
      </c>
      <c r="T17" s="34" t="s">
        <v>86</v>
      </c>
    </row>
    <row r="18" spans="1:20" s="23" customFormat="1" ht="24.95" customHeight="1" x14ac:dyDescent="0.25">
      <c r="A18" s="19">
        <v>8</v>
      </c>
      <c r="B18" s="18" t="s">
        <v>12</v>
      </c>
      <c r="C18" s="14">
        <v>3</v>
      </c>
      <c r="D18" s="17">
        <f>(J18+K18+M18+N18)*C18/F18</f>
        <v>0</v>
      </c>
      <c r="E18" s="16">
        <f>(I18-K18+L18-N18+O18)*C18/F18</f>
        <v>2</v>
      </c>
      <c r="F18" s="15">
        <f>G18+H18</f>
        <v>75</v>
      </c>
      <c r="G18" s="15">
        <v>25</v>
      </c>
      <c r="H18" s="14">
        <f>I18+L18+O18</f>
        <v>50</v>
      </c>
      <c r="I18" s="13">
        <v>20</v>
      </c>
      <c r="J18" s="13"/>
      <c r="K18" s="13"/>
      <c r="L18" s="13"/>
      <c r="M18" s="13"/>
      <c r="N18" s="13"/>
      <c r="O18" s="13">
        <v>30</v>
      </c>
      <c r="P18" s="13"/>
      <c r="Q18" s="12" t="s">
        <v>10</v>
      </c>
      <c r="R18" s="11" t="s">
        <v>3</v>
      </c>
      <c r="S18" s="38" t="s">
        <v>111</v>
      </c>
      <c r="T18" s="46" t="s">
        <v>92</v>
      </c>
    </row>
    <row r="19" spans="1:20" s="23" customFormat="1" ht="24.95" customHeight="1" x14ac:dyDescent="0.25">
      <c r="A19" s="19">
        <v>9</v>
      </c>
      <c r="B19" s="18" t="s">
        <v>20</v>
      </c>
      <c r="C19" s="14"/>
      <c r="D19" s="17">
        <f t="shared" si="0"/>
        <v>0</v>
      </c>
      <c r="E19" s="16">
        <f t="shared" si="1"/>
        <v>0</v>
      </c>
      <c r="F19" s="15">
        <f t="shared" si="2"/>
        <v>5</v>
      </c>
      <c r="G19" s="15"/>
      <c r="H19" s="14">
        <f t="shared" si="3"/>
        <v>5</v>
      </c>
      <c r="I19" s="13">
        <v>5</v>
      </c>
      <c r="J19" s="13"/>
      <c r="K19" s="13">
        <v>5</v>
      </c>
      <c r="L19" s="13"/>
      <c r="M19" s="13"/>
      <c r="N19" s="13"/>
      <c r="O19" s="13"/>
      <c r="P19" s="13"/>
      <c r="Q19" s="12"/>
      <c r="R19" s="11" t="s">
        <v>3</v>
      </c>
      <c r="S19" s="38" t="s">
        <v>100</v>
      </c>
      <c r="T19" s="34" t="s">
        <v>87</v>
      </c>
    </row>
    <row r="20" spans="1:20" s="23" customFormat="1" ht="24.95" customHeight="1" thickBot="1" x14ac:dyDescent="0.3">
      <c r="A20" s="19">
        <v>10</v>
      </c>
      <c r="B20" s="18" t="s">
        <v>125</v>
      </c>
      <c r="C20" s="14"/>
      <c r="D20" s="17">
        <f t="shared" si="0"/>
        <v>0</v>
      </c>
      <c r="E20" s="16">
        <f t="shared" si="1"/>
        <v>0</v>
      </c>
      <c r="F20" s="15">
        <f t="shared" si="2"/>
        <v>2</v>
      </c>
      <c r="G20" s="15"/>
      <c r="H20" s="14">
        <f t="shared" si="3"/>
        <v>2</v>
      </c>
      <c r="I20" s="13">
        <v>2</v>
      </c>
      <c r="J20" s="13"/>
      <c r="K20" s="13"/>
      <c r="L20" s="13"/>
      <c r="M20" s="13"/>
      <c r="N20" s="13"/>
      <c r="O20" s="13"/>
      <c r="P20" s="13"/>
      <c r="Q20" s="12"/>
      <c r="R20" s="11" t="s">
        <v>3</v>
      </c>
      <c r="S20" s="38" t="s">
        <v>99</v>
      </c>
      <c r="T20" s="34" t="s">
        <v>128</v>
      </c>
    </row>
    <row r="21" spans="1:20" ht="24.95" customHeight="1" thickBot="1" x14ac:dyDescent="0.3">
      <c r="A21" s="128" t="s">
        <v>19</v>
      </c>
      <c r="B21" s="129"/>
      <c r="C21" s="5">
        <f t="shared" ref="C21:P21" si="4">SUM(C11:C20)</f>
        <v>24</v>
      </c>
      <c r="D21" s="6">
        <f t="shared" si="4"/>
        <v>5.7875491480996066</v>
      </c>
      <c r="E21" s="10">
        <f t="shared" si="4"/>
        <v>10.726711709675961</v>
      </c>
      <c r="F21" s="22">
        <f t="shared" si="4"/>
        <v>660</v>
      </c>
      <c r="G21" s="22">
        <f t="shared" si="4"/>
        <v>278</v>
      </c>
      <c r="H21" s="20">
        <f t="shared" si="4"/>
        <v>382</v>
      </c>
      <c r="I21" s="5">
        <f t="shared" si="4"/>
        <v>257</v>
      </c>
      <c r="J21" s="5">
        <f t="shared" si="4"/>
        <v>74</v>
      </c>
      <c r="K21" s="5">
        <f t="shared" si="4"/>
        <v>86</v>
      </c>
      <c r="L21" s="5">
        <f t="shared" si="4"/>
        <v>25</v>
      </c>
      <c r="M21" s="5">
        <f t="shared" si="4"/>
        <v>0</v>
      </c>
      <c r="N21" s="5">
        <f t="shared" si="4"/>
        <v>0</v>
      </c>
      <c r="O21" s="5">
        <f t="shared" si="4"/>
        <v>100</v>
      </c>
      <c r="P21" s="7">
        <f t="shared" si="4"/>
        <v>0</v>
      </c>
      <c r="Q21" s="4"/>
      <c r="R21" s="3"/>
      <c r="S21" s="39"/>
      <c r="T21" s="35"/>
    </row>
    <row r="22" spans="1:20" ht="24.95" customHeight="1" x14ac:dyDescent="0.25">
      <c r="A22" s="19">
        <v>1</v>
      </c>
      <c r="B22" s="18" t="s">
        <v>18</v>
      </c>
      <c r="C22" s="14">
        <v>2</v>
      </c>
      <c r="D22" s="17">
        <f t="shared" ref="D22:D28" si="5">(J22+K22+M22+N22)*C22/F22</f>
        <v>0</v>
      </c>
      <c r="E22" s="16">
        <f t="shared" ref="E22:E28" si="6">(I22-K22+L22-N22+O22)*C22/F22</f>
        <v>1</v>
      </c>
      <c r="F22" s="15">
        <f t="shared" ref="F22:F28" si="7">G22+H22</f>
        <v>60</v>
      </c>
      <c r="G22" s="15">
        <v>30</v>
      </c>
      <c r="H22" s="14">
        <f t="shared" ref="H22:H28" si="8">I22+L22+O22</f>
        <v>30</v>
      </c>
      <c r="I22" s="13">
        <v>10</v>
      </c>
      <c r="J22" s="13"/>
      <c r="K22" s="13"/>
      <c r="L22" s="13">
        <v>20</v>
      </c>
      <c r="M22" s="13"/>
      <c r="N22" s="13"/>
      <c r="O22" s="13"/>
      <c r="P22" s="13"/>
      <c r="Q22" s="12"/>
      <c r="R22" s="11" t="s">
        <v>3</v>
      </c>
      <c r="S22" s="38" t="s">
        <v>108</v>
      </c>
      <c r="T22" s="34" t="s">
        <v>88</v>
      </c>
    </row>
    <row r="23" spans="1:20" ht="24.95" customHeight="1" x14ac:dyDescent="0.25">
      <c r="A23" s="19">
        <v>2</v>
      </c>
      <c r="B23" s="18" t="s">
        <v>17</v>
      </c>
      <c r="C23" s="14">
        <v>1</v>
      </c>
      <c r="D23" s="17">
        <f t="shared" si="5"/>
        <v>0</v>
      </c>
      <c r="E23" s="16">
        <f t="shared" si="6"/>
        <v>0.8</v>
      </c>
      <c r="F23" s="15">
        <f t="shared" si="7"/>
        <v>25</v>
      </c>
      <c r="G23" s="15">
        <v>5</v>
      </c>
      <c r="H23" s="14">
        <f t="shared" si="8"/>
        <v>20</v>
      </c>
      <c r="I23" s="13">
        <v>5</v>
      </c>
      <c r="J23" s="13"/>
      <c r="K23" s="13"/>
      <c r="L23" s="13"/>
      <c r="M23" s="13"/>
      <c r="N23" s="13"/>
      <c r="O23" s="13">
        <v>15</v>
      </c>
      <c r="P23" s="13"/>
      <c r="Q23" s="12" t="s">
        <v>10</v>
      </c>
      <c r="R23" s="11" t="s">
        <v>3</v>
      </c>
      <c r="S23" s="38" t="s">
        <v>107</v>
      </c>
      <c r="T23" s="34" t="s">
        <v>89</v>
      </c>
    </row>
    <row r="24" spans="1:20" s="58" customFormat="1" ht="24.95" customHeight="1" x14ac:dyDescent="0.25">
      <c r="A24" s="47">
        <v>3</v>
      </c>
      <c r="B24" s="48" t="s">
        <v>16</v>
      </c>
      <c r="C24" s="49">
        <v>2</v>
      </c>
      <c r="D24" s="50">
        <f t="shared" si="5"/>
        <v>0.35714285714285715</v>
      </c>
      <c r="E24" s="51">
        <f t="shared" si="6"/>
        <v>0.8928571428571429</v>
      </c>
      <c r="F24" s="52">
        <f t="shared" si="7"/>
        <v>56</v>
      </c>
      <c r="G24" s="52">
        <v>31</v>
      </c>
      <c r="H24" s="49">
        <f t="shared" si="8"/>
        <v>25</v>
      </c>
      <c r="I24" s="53">
        <v>10</v>
      </c>
      <c r="J24" s="164">
        <v>10</v>
      </c>
      <c r="K24" s="53"/>
      <c r="L24" s="53"/>
      <c r="M24" s="53"/>
      <c r="N24" s="53"/>
      <c r="O24" s="53">
        <v>15</v>
      </c>
      <c r="P24" s="53"/>
      <c r="Q24" s="54" t="s">
        <v>10</v>
      </c>
      <c r="R24" s="55" t="s">
        <v>7</v>
      </c>
      <c r="S24" s="56" t="s">
        <v>102</v>
      </c>
      <c r="T24" s="57" t="s">
        <v>90</v>
      </c>
    </row>
    <row r="25" spans="1:20" s="58" customFormat="1" ht="24.95" customHeight="1" x14ac:dyDescent="0.25">
      <c r="A25" s="47">
        <v>4</v>
      </c>
      <c r="B25" s="48" t="s">
        <v>15</v>
      </c>
      <c r="C25" s="49">
        <v>2</v>
      </c>
      <c r="D25" s="50">
        <f t="shared" si="5"/>
        <v>0</v>
      </c>
      <c r="E25" s="51">
        <f t="shared" si="6"/>
        <v>1.1111111111111112</v>
      </c>
      <c r="F25" s="52">
        <f t="shared" si="7"/>
        <v>54</v>
      </c>
      <c r="G25" s="52">
        <v>24</v>
      </c>
      <c r="H25" s="49">
        <f t="shared" si="8"/>
        <v>30</v>
      </c>
      <c r="I25" s="53">
        <v>30</v>
      </c>
      <c r="J25" s="53"/>
      <c r="K25" s="53"/>
      <c r="L25" s="53"/>
      <c r="M25" s="53"/>
      <c r="N25" s="53"/>
      <c r="O25" s="53"/>
      <c r="P25" s="53"/>
      <c r="Q25" s="54"/>
      <c r="R25" s="55" t="s">
        <v>3</v>
      </c>
      <c r="S25" s="56" t="s">
        <v>109</v>
      </c>
      <c r="T25" s="57" t="s">
        <v>124</v>
      </c>
    </row>
    <row r="26" spans="1:20" s="58" customFormat="1" ht="24.95" customHeight="1" x14ac:dyDescent="0.25">
      <c r="A26" s="47">
        <v>5</v>
      </c>
      <c r="B26" s="48" t="s">
        <v>14</v>
      </c>
      <c r="C26" s="49">
        <v>2</v>
      </c>
      <c r="D26" s="50">
        <f t="shared" si="5"/>
        <v>0</v>
      </c>
      <c r="E26" s="51">
        <f t="shared" si="6"/>
        <v>1</v>
      </c>
      <c r="F26" s="52">
        <f t="shared" si="7"/>
        <v>60</v>
      </c>
      <c r="G26" s="52">
        <v>30</v>
      </c>
      <c r="H26" s="49">
        <f t="shared" si="8"/>
        <v>30</v>
      </c>
      <c r="I26" s="53">
        <v>30</v>
      </c>
      <c r="J26" s="53"/>
      <c r="K26" s="53"/>
      <c r="L26" s="53"/>
      <c r="M26" s="53"/>
      <c r="N26" s="53"/>
      <c r="O26" s="53"/>
      <c r="P26" s="53"/>
      <c r="Q26" s="54"/>
      <c r="R26" s="55" t="s">
        <v>3</v>
      </c>
      <c r="S26" s="56" t="s">
        <v>110</v>
      </c>
      <c r="T26" s="57" t="s">
        <v>91</v>
      </c>
    </row>
    <row r="27" spans="1:20" s="58" customFormat="1" ht="24.95" customHeight="1" x14ac:dyDescent="0.25">
      <c r="A27" s="47">
        <v>6</v>
      </c>
      <c r="B27" s="48" t="s">
        <v>13</v>
      </c>
      <c r="C27" s="49">
        <v>3</v>
      </c>
      <c r="D27" s="50">
        <f t="shared" si="5"/>
        <v>0</v>
      </c>
      <c r="E27" s="51">
        <f t="shared" si="6"/>
        <v>1.5</v>
      </c>
      <c r="F27" s="52">
        <v>90</v>
      </c>
      <c r="G27" s="52">
        <v>45</v>
      </c>
      <c r="H27" s="49">
        <f t="shared" si="8"/>
        <v>45</v>
      </c>
      <c r="I27" s="53"/>
      <c r="J27" s="53"/>
      <c r="K27" s="53"/>
      <c r="L27" s="53"/>
      <c r="M27" s="53"/>
      <c r="N27" s="53"/>
      <c r="O27" s="53">
        <v>45</v>
      </c>
      <c r="P27" s="53"/>
      <c r="Q27" s="54" t="s">
        <v>10</v>
      </c>
      <c r="R27" s="55" t="s">
        <v>7</v>
      </c>
      <c r="S27" s="56" t="s">
        <v>101</v>
      </c>
      <c r="T27" s="57" t="s">
        <v>83</v>
      </c>
    </row>
    <row r="28" spans="1:20" s="58" customFormat="1" ht="26.85" customHeight="1" x14ac:dyDescent="0.25">
      <c r="A28" s="47">
        <v>7</v>
      </c>
      <c r="B28" s="48" t="s">
        <v>11</v>
      </c>
      <c r="C28" s="49">
        <v>3</v>
      </c>
      <c r="D28" s="50">
        <f t="shared" si="5"/>
        <v>1.2</v>
      </c>
      <c r="E28" s="51">
        <f t="shared" si="6"/>
        <v>1.8</v>
      </c>
      <c r="F28" s="52">
        <f t="shared" si="7"/>
        <v>75</v>
      </c>
      <c r="G28" s="52">
        <v>30</v>
      </c>
      <c r="H28" s="49">
        <f t="shared" si="8"/>
        <v>45</v>
      </c>
      <c r="I28" s="53">
        <v>30</v>
      </c>
      <c r="J28" s="164">
        <v>30</v>
      </c>
      <c r="K28" s="53"/>
      <c r="L28" s="53"/>
      <c r="M28" s="53"/>
      <c r="N28" s="53"/>
      <c r="O28" s="53">
        <v>15</v>
      </c>
      <c r="P28" s="53"/>
      <c r="Q28" s="54" t="s">
        <v>10</v>
      </c>
      <c r="R28" s="55" t="s">
        <v>7</v>
      </c>
      <c r="S28" s="56" t="s">
        <v>101</v>
      </c>
      <c r="T28" s="57" t="s">
        <v>85</v>
      </c>
    </row>
    <row r="29" spans="1:20" s="58" customFormat="1" ht="24.95" customHeight="1" x14ac:dyDescent="0.25">
      <c r="A29" s="47">
        <v>8</v>
      </c>
      <c r="B29" s="48" t="s">
        <v>9</v>
      </c>
      <c r="C29" s="49">
        <v>2</v>
      </c>
      <c r="D29" s="50">
        <f t="shared" ref="D29:D30" si="9">(J29+K29+M29+N29)*C29/F29</f>
        <v>0</v>
      </c>
      <c r="E29" s="51">
        <f t="shared" ref="E29:E30" si="10">(I29-K29+L29-N29+O29)*C29/F29</f>
        <v>1</v>
      </c>
      <c r="F29" s="52">
        <f t="shared" ref="F29:F32" si="11">G29+H29</f>
        <v>60</v>
      </c>
      <c r="G29" s="52">
        <v>30</v>
      </c>
      <c r="H29" s="49">
        <f t="shared" ref="H29:H32" si="12">I29+L29+O29</f>
        <v>30</v>
      </c>
      <c r="I29" s="53"/>
      <c r="J29" s="53"/>
      <c r="K29" s="53"/>
      <c r="L29" s="53"/>
      <c r="M29" s="53"/>
      <c r="N29" s="53"/>
      <c r="O29" s="53">
        <v>30</v>
      </c>
      <c r="P29" s="53"/>
      <c r="Q29" s="54" t="s">
        <v>8</v>
      </c>
      <c r="R29" s="55" t="s">
        <v>7</v>
      </c>
      <c r="S29" s="56" t="s">
        <v>101</v>
      </c>
      <c r="T29" s="57" t="s">
        <v>85</v>
      </c>
    </row>
    <row r="30" spans="1:20" s="58" customFormat="1" ht="24.95" customHeight="1" thickBot="1" x14ac:dyDescent="0.3">
      <c r="A30" s="47">
        <v>9</v>
      </c>
      <c r="B30" s="48" t="s">
        <v>117</v>
      </c>
      <c r="C30" s="49">
        <v>1</v>
      </c>
      <c r="D30" s="50">
        <f t="shared" si="9"/>
        <v>0</v>
      </c>
      <c r="E30" s="51">
        <f t="shared" si="10"/>
        <v>0.83333333333333337</v>
      </c>
      <c r="F30" s="52">
        <f t="shared" si="11"/>
        <v>30</v>
      </c>
      <c r="G30" s="52">
        <v>5</v>
      </c>
      <c r="H30" s="49">
        <f t="shared" si="12"/>
        <v>25</v>
      </c>
      <c r="I30" s="53">
        <v>5</v>
      </c>
      <c r="J30" s="53"/>
      <c r="K30" s="53"/>
      <c r="L30" s="53">
        <v>10</v>
      </c>
      <c r="M30" s="53"/>
      <c r="N30" s="53"/>
      <c r="O30" s="53">
        <v>10</v>
      </c>
      <c r="P30" s="53"/>
      <c r="Q30" s="54" t="s">
        <v>10</v>
      </c>
      <c r="R30" s="55" t="s">
        <v>3</v>
      </c>
      <c r="S30" s="56" t="s">
        <v>119</v>
      </c>
      <c r="T30" s="57" t="s">
        <v>118</v>
      </c>
    </row>
    <row r="31" spans="1:20" ht="24.95" customHeight="1" thickBot="1" x14ac:dyDescent="0.3">
      <c r="A31" s="128" t="s">
        <v>6</v>
      </c>
      <c r="B31" s="129"/>
      <c r="C31" s="5">
        <f t="shared" ref="C31:P31" si="13">SUM(C22:C30)</f>
        <v>18</v>
      </c>
      <c r="D31" s="6">
        <f t="shared" si="13"/>
        <v>1.5571428571428572</v>
      </c>
      <c r="E31" s="10">
        <f t="shared" si="13"/>
        <v>9.9373015873015884</v>
      </c>
      <c r="F31" s="9">
        <f t="shared" si="13"/>
        <v>510</v>
      </c>
      <c r="G31" s="21">
        <f t="shared" si="13"/>
        <v>230</v>
      </c>
      <c r="H31" s="20">
        <f t="shared" si="13"/>
        <v>280</v>
      </c>
      <c r="I31" s="5">
        <f t="shared" si="13"/>
        <v>120</v>
      </c>
      <c r="J31" s="5">
        <f t="shared" si="13"/>
        <v>40</v>
      </c>
      <c r="K31" s="5">
        <f t="shared" si="13"/>
        <v>0</v>
      </c>
      <c r="L31" s="5">
        <f t="shared" si="13"/>
        <v>30</v>
      </c>
      <c r="M31" s="5">
        <f t="shared" si="13"/>
        <v>0</v>
      </c>
      <c r="N31" s="5">
        <f t="shared" si="13"/>
        <v>0</v>
      </c>
      <c r="O31" s="5">
        <f t="shared" si="13"/>
        <v>130</v>
      </c>
      <c r="P31" s="7">
        <f t="shared" si="13"/>
        <v>0</v>
      </c>
      <c r="Q31" s="4"/>
      <c r="R31" s="3"/>
      <c r="S31" s="39"/>
      <c r="T31" s="35"/>
    </row>
    <row r="32" spans="1:20" ht="24.95" customHeight="1" x14ac:dyDescent="0.25">
      <c r="A32" s="19">
        <v>1</v>
      </c>
      <c r="B32" s="18" t="s">
        <v>5</v>
      </c>
      <c r="C32" s="14">
        <v>10</v>
      </c>
      <c r="D32" s="17">
        <f>(J32+K32+M32+N32)*C32/F32</f>
        <v>0</v>
      </c>
      <c r="E32" s="16">
        <f>(I32-K32+L32-N32+O32)*C32/F32</f>
        <v>6</v>
      </c>
      <c r="F32" s="52">
        <f t="shared" si="11"/>
        <v>250</v>
      </c>
      <c r="G32" s="15">
        <v>100</v>
      </c>
      <c r="H32" s="49">
        <f t="shared" si="12"/>
        <v>150</v>
      </c>
      <c r="I32" s="13"/>
      <c r="J32" s="13"/>
      <c r="K32" s="13"/>
      <c r="L32" s="13">
        <v>150</v>
      </c>
      <c r="M32" s="13"/>
      <c r="N32" s="13"/>
      <c r="O32" s="13"/>
      <c r="P32" s="13"/>
      <c r="Q32" s="12"/>
      <c r="R32" s="11" t="s">
        <v>3</v>
      </c>
      <c r="S32" s="38"/>
      <c r="T32" s="34"/>
    </row>
    <row r="33" spans="1:20" ht="24.95" customHeight="1" thickBot="1" x14ac:dyDescent="0.3">
      <c r="A33" s="19">
        <v>2</v>
      </c>
      <c r="B33" s="18" t="s">
        <v>4</v>
      </c>
      <c r="C33" s="14">
        <v>8</v>
      </c>
      <c r="D33" s="17">
        <f>(J33+K33+M33+N33)*C33/F33</f>
        <v>0</v>
      </c>
      <c r="E33" s="16">
        <f>(I33-K33+L33-N33+O33)*C33/F33</f>
        <v>6.4</v>
      </c>
      <c r="F33" s="15">
        <f>G33+H33</f>
        <v>200</v>
      </c>
      <c r="G33" s="15">
        <v>40</v>
      </c>
      <c r="H33" s="14">
        <f>I33+L33+O33</f>
        <v>160</v>
      </c>
      <c r="I33" s="13"/>
      <c r="J33" s="13"/>
      <c r="K33" s="13"/>
      <c r="L33" s="13"/>
      <c r="M33" s="13"/>
      <c r="N33" s="13"/>
      <c r="O33" s="13">
        <v>160</v>
      </c>
      <c r="P33" s="13"/>
      <c r="Q33" s="12"/>
      <c r="R33" s="11" t="s">
        <v>3</v>
      </c>
      <c r="S33" s="38" t="s">
        <v>101</v>
      </c>
      <c r="T33" s="34" t="s">
        <v>93</v>
      </c>
    </row>
    <row r="34" spans="1:20" ht="24.95" customHeight="1" thickBot="1" x14ac:dyDescent="0.3">
      <c r="A34" s="128" t="s">
        <v>2</v>
      </c>
      <c r="B34" s="129"/>
      <c r="C34" s="5">
        <f t="shared" ref="C34:P34" si="14">SUM(C32:C33)</f>
        <v>18</v>
      </c>
      <c r="D34" s="6">
        <f t="shared" si="14"/>
        <v>0</v>
      </c>
      <c r="E34" s="10">
        <f t="shared" si="14"/>
        <v>12.4</v>
      </c>
      <c r="F34" s="9">
        <f t="shared" si="14"/>
        <v>450</v>
      </c>
      <c r="G34" s="8">
        <f t="shared" si="14"/>
        <v>140</v>
      </c>
      <c r="H34" s="5">
        <f t="shared" si="14"/>
        <v>310</v>
      </c>
      <c r="I34" s="5">
        <f t="shared" si="14"/>
        <v>0</v>
      </c>
      <c r="J34" s="5">
        <f t="shared" si="14"/>
        <v>0</v>
      </c>
      <c r="K34" s="5">
        <f t="shared" si="14"/>
        <v>0</v>
      </c>
      <c r="L34" s="5">
        <f t="shared" si="14"/>
        <v>150</v>
      </c>
      <c r="M34" s="5">
        <f t="shared" si="14"/>
        <v>0</v>
      </c>
      <c r="N34" s="5">
        <f t="shared" si="14"/>
        <v>0</v>
      </c>
      <c r="O34" s="5">
        <f t="shared" si="14"/>
        <v>160</v>
      </c>
      <c r="P34" s="7">
        <f t="shared" si="14"/>
        <v>0</v>
      </c>
      <c r="Q34" s="4"/>
      <c r="R34" s="3"/>
      <c r="S34" s="40"/>
      <c r="T34" s="35"/>
    </row>
    <row r="35" spans="1:20" ht="24.95" customHeight="1" thickBot="1" x14ac:dyDescent="0.3">
      <c r="A35" s="128" t="s">
        <v>1</v>
      </c>
      <c r="B35" s="129"/>
      <c r="C35" s="5">
        <f t="shared" ref="C35:P35" si="15">C21+C31+C34</f>
        <v>60</v>
      </c>
      <c r="D35" s="6">
        <f t="shared" si="15"/>
        <v>7.3446920052424636</v>
      </c>
      <c r="E35" s="6">
        <f t="shared" si="15"/>
        <v>33.064013296977549</v>
      </c>
      <c r="F35" s="5">
        <f t="shared" si="15"/>
        <v>1620</v>
      </c>
      <c r="G35" s="5">
        <f t="shared" si="15"/>
        <v>648</v>
      </c>
      <c r="H35" s="5">
        <f t="shared" si="15"/>
        <v>972</v>
      </c>
      <c r="I35" s="5">
        <f t="shared" si="15"/>
        <v>377</v>
      </c>
      <c r="J35" s="5">
        <f t="shared" si="15"/>
        <v>114</v>
      </c>
      <c r="K35" s="5">
        <f t="shared" si="15"/>
        <v>86</v>
      </c>
      <c r="L35" s="5">
        <f t="shared" si="15"/>
        <v>205</v>
      </c>
      <c r="M35" s="5">
        <f t="shared" si="15"/>
        <v>0</v>
      </c>
      <c r="N35" s="5">
        <f t="shared" si="15"/>
        <v>0</v>
      </c>
      <c r="O35" s="5">
        <f t="shared" si="15"/>
        <v>390</v>
      </c>
      <c r="P35" s="5">
        <f t="shared" si="15"/>
        <v>0</v>
      </c>
      <c r="Q35" s="4"/>
      <c r="R35" s="3"/>
      <c r="S35" s="41"/>
      <c r="T35" s="37"/>
    </row>
    <row r="36" spans="1:20" x14ac:dyDescent="0.25">
      <c r="B36" s="2" t="s">
        <v>0</v>
      </c>
    </row>
  </sheetData>
  <mergeCells count="45">
    <mergeCell ref="A35:B35"/>
    <mergeCell ref="A4:E4"/>
    <mergeCell ref="A5:E5"/>
    <mergeCell ref="A3:R3"/>
    <mergeCell ref="A2:R2"/>
    <mergeCell ref="G9:G10"/>
    <mergeCell ref="I9:I10"/>
    <mergeCell ref="A34:B34"/>
    <mergeCell ref="A21:B21"/>
    <mergeCell ref="A31:B31"/>
    <mergeCell ref="A9:A10"/>
    <mergeCell ref="B9:B10"/>
    <mergeCell ref="C9:C10"/>
    <mergeCell ref="Q9:Q10"/>
    <mergeCell ref="R9:R10"/>
    <mergeCell ref="M9:M10"/>
    <mergeCell ref="P9:P10"/>
    <mergeCell ref="K9:K10"/>
    <mergeCell ref="L9:L10"/>
    <mergeCell ref="J9:J10"/>
    <mergeCell ref="I7:K7"/>
    <mergeCell ref="O7:Q7"/>
    <mergeCell ref="N9:N10"/>
    <mergeCell ref="O9:O10"/>
    <mergeCell ref="A1:R1"/>
    <mergeCell ref="L4:R4"/>
    <mergeCell ref="L5:R5"/>
    <mergeCell ref="F4:K4"/>
    <mergeCell ref="F5:K5"/>
    <mergeCell ref="S6:S8"/>
    <mergeCell ref="T6:T8"/>
    <mergeCell ref="S9:S10"/>
    <mergeCell ref="T9:T10"/>
    <mergeCell ref="A6:A8"/>
    <mergeCell ref="B6:B8"/>
    <mergeCell ref="F6:F8"/>
    <mergeCell ref="G6:G8"/>
    <mergeCell ref="R6:R8"/>
    <mergeCell ref="L7:N7"/>
    <mergeCell ref="C7:C8"/>
    <mergeCell ref="H7:H8"/>
    <mergeCell ref="H6:Q6"/>
    <mergeCell ref="C6:E6"/>
    <mergeCell ref="E7:E8"/>
    <mergeCell ref="D7:D8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4"/>
  <sheetViews>
    <sheetView tabSelected="1" zoomScaleNormal="100" workbookViewId="0">
      <selection activeCell="A9" sqref="A9:R10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17.140625" hidden="1" customWidth="1"/>
    <col min="20" max="20" width="18.85546875" style="33" hidden="1" customWidth="1"/>
    <col min="21" max="21" width="0" hidden="1" customWidth="1"/>
  </cols>
  <sheetData>
    <row r="1" spans="1:20" ht="30" customHeight="1" thickTop="1" thickBot="1" x14ac:dyDescent="0.35">
      <c r="A1" s="113" t="s">
        <v>116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44"/>
      <c r="T1" s="45"/>
    </row>
    <row r="2" spans="1:20" ht="30.75" customHeight="1" x14ac:dyDescent="0.3">
      <c r="A2" s="134" t="s">
        <v>57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44"/>
      <c r="T2" s="45"/>
    </row>
    <row r="3" spans="1:20" ht="30" customHeight="1" thickBot="1" x14ac:dyDescent="0.35">
      <c r="A3" s="132" t="s">
        <v>56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44"/>
      <c r="T3" s="45"/>
    </row>
    <row r="4" spans="1:20" ht="30.75" customHeight="1" x14ac:dyDescent="0.25">
      <c r="A4" s="130" t="s">
        <v>77</v>
      </c>
      <c r="B4" s="120"/>
      <c r="C4" s="120"/>
      <c r="D4" s="120"/>
      <c r="E4" s="121"/>
      <c r="F4" s="119" t="s">
        <v>76</v>
      </c>
      <c r="G4" s="120"/>
      <c r="H4" s="120"/>
      <c r="I4" s="120"/>
      <c r="J4" s="120"/>
      <c r="K4" s="121"/>
      <c r="L4" s="119" t="s">
        <v>120</v>
      </c>
      <c r="M4" s="120"/>
      <c r="N4" s="120"/>
      <c r="O4" s="120"/>
      <c r="P4" s="120"/>
      <c r="Q4" s="120"/>
      <c r="R4" s="120"/>
      <c r="S4" s="44"/>
      <c r="T4" s="45"/>
    </row>
    <row r="5" spans="1:20" ht="30" customHeight="1" thickBot="1" x14ac:dyDescent="0.3">
      <c r="A5" s="131" t="s">
        <v>53</v>
      </c>
      <c r="B5" s="123"/>
      <c r="C5" s="123"/>
      <c r="D5" s="123"/>
      <c r="E5" s="124"/>
      <c r="F5" s="122" t="s">
        <v>52</v>
      </c>
      <c r="G5" s="123"/>
      <c r="H5" s="123"/>
      <c r="I5" s="123"/>
      <c r="J5" s="123"/>
      <c r="K5" s="124"/>
      <c r="L5" s="117" t="s">
        <v>51</v>
      </c>
      <c r="M5" s="118"/>
      <c r="N5" s="118"/>
      <c r="O5" s="118"/>
      <c r="P5" s="118"/>
      <c r="Q5" s="118"/>
      <c r="R5" s="118"/>
      <c r="S5" s="44"/>
      <c r="T5" s="45"/>
    </row>
    <row r="6" spans="1:20" ht="15.75" customHeight="1" x14ac:dyDescent="0.25">
      <c r="A6" s="84" t="s">
        <v>50</v>
      </c>
      <c r="B6" s="87" t="s">
        <v>49</v>
      </c>
      <c r="C6" s="106" t="s">
        <v>44</v>
      </c>
      <c r="D6" s="107"/>
      <c r="E6" s="108"/>
      <c r="F6" s="90" t="s">
        <v>48</v>
      </c>
      <c r="G6" s="90" t="s">
        <v>47</v>
      </c>
      <c r="H6" s="103" t="s">
        <v>46</v>
      </c>
      <c r="I6" s="104"/>
      <c r="J6" s="104"/>
      <c r="K6" s="104"/>
      <c r="L6" s="104"/>
      <c r="M6" s="104"/>
      <c r="N6" s="104"/>
      <c r="O6" s="104"/>
      <c r="P6" s="104"/>
      <c r="Q6" s="105"/>
      <c r="R6" s="93" t="s">
        <v>45</v>
      </c>
      <c r="S6" s="75" t="s">
        <v>78</v>
      </c>
      <c r="T6" s="78" t="s">
        <v>79</v>
      </c>
    </row>
    <row r="7" spans="1:20" ht="36" customHeight="1" x14ac:dyDescent="0.25">
      <c r="A7" s="85"/>
      <c r="B7" s="88"/>
      <c r="C7" s="99" t="s">
        <v>44</v>
      </c>
      <c r="D7" s="111" t="s">
        <v>43</v>
      </c>
      <c r="E7" s="109" t="s">
        <v>42</v>
      </c>
      <c r="F7" s="91"/>
      <c r="G7" s="91"/>
      <c r="H7" s="101" t="s">
        <v>41</v>
      </c>
      <c r="I7" s="125" t="s">
        <v>40</v>
      </c>
      <c r="J7" s="125"/>
      <c r="K7" s="125"/>
      <c r="L7" s="96" t="s">
        <v>39</v>
      </c>
      <c r="M7" s="97"/>
      <c r="N7" s="98"/>
      <c r="O7" s="126" t="s">
        <v>38</v>
      </c>
      <c r="P7" s="126"/>
      <c r="Q7" s="127"/>
      <c r="R7" s="94"/>
      <c r="S7" s="76"/>
      <c r="T7" s="79"/>
    </row>
    <row r="8" spans="1:20" s="23" customFormat="1" ht="42" customHeight="1" thickBot="1" x14ac:dyDescent="0.3">
      <c r="A8" s="86"/>
      <c r="B8" s="89"/>
      <c r="C8" s="100"/>
      <c r="D8" s="112"/>
      <c r="E8" s="110"/>
      <c r="F8" s="92"/>
      <c r="G8" s="92"/>
      <c r="H8" s="102"/>
      <c r="I8" s="27" t="s">
        <v>37</v>
      </c>
      <c r="J8" s="27" t="s">
        <v>35</v>
      </c>
      <c r="K8" s="26" t="s">
        <v>34</v>
      </c>
      <c r="L8" s="27" t="s">
        <v>36</v>
      </c>
      <c r="M8" s="27" t="s">
        <v>35</v>
      </c>
      <c r="N8" s="27" t="s">
        <v>34</v>
      </c>
      <c r="O8" s="27" t="s">
        <v>33</v>
      </c>
      <c r="P8" s="26" t="s">
        <v>32</v>
      </c>
      <c r="Q8" s="25" t="s">
        <v>31</v>
      </c>
      <c r="R8" s="137"/>
      <c r="S8" s="77"/>
      <c r="T8" s="80"/>
    </row>
    <row r="9" spans="1:20" s="24" customFormat="1" ht="15" customHeight="1" x14ac:dyDescent="0.25">
      <c r="A9" s="138">
        <v>1</v>
      </c>
      <c r="B9" s="139">
        <v>2</v>
      </c>
      <c r="C9" s="140">
        <v>3</v>
      </c>
      <c r="D9" s="141">
        <v>4</v>
      </c>
      <c r="E9" s="142">
        <v>5</v>
      </c>
      <c r="F9" s="143">
        <v>6</v>
      </c>
      <c r="G9" s="144">
        <v>7</v>
      </c>
      <c r="H9" s="145">
        <v>8</v>
      </c>
      <c r="I9" s="146">
        <v>9</v>
      </c>
      <c r="J9" s="147">
        <v>10</v>
      </c>
      <c r="K9" s="146">
        <v>11</v>
      </c>
      <c r="L9" s="146">
        <v>12</v>
      </c>
      <c r="M9" s="147">
        <v>13</v>
      </c>
      <c r="N9" s="146">
        <v>14</v>
      </c>
      <c r="O9" s="146">
        <v>15</v>
      </c>
      <c r="P9" s="146">
        <v>16</v>
      </c>
      <c r="Q9" s="148">
        <v>17</v>
      </c>
      <c r="R9" s="138">
        <v>18</v>
      </c>
      <c r="S9" s="81">
        <v>19</v>
      </c>
      <c r="T9" s="82">
        <v>20</v>
      </c>
    </row>
    <row r="10" spans="1:20" s="23" customFormat="1" ht="43.5" customHeight="1" thickBot="1" x14ac:dyDescent="0.3">
      <c r="A10" s="151"/>
      <c r="B10" s="152"/>
      <c r="C10" s="153"/>
      <c r="D10" s="154" t="s">
        <v>30</v>
      </c>
      <c r="E10" s="155" t="s">
        <v>29</v>
      </c>
      <c r="F10" s="156" t="s">
        <v>28</v>
      </c>
      <c r="G10" s="157"/>
      <c r="H10" s="158" t="s">
        <v>27</v>
      </c>
      <c r="I10" s="159"/>
      <c r="J10" s="160"/>
      <c r="K10" s="159"/>
      <c r="L10" s="159"/>
      <c r="M10" s="160"/>
      <c r="N10" s="159"/>
      <c r="O10" s="159"/>
      <c r="P10" s="159"/>
      <c r="Q10" s="161"/>
      <c r="R10" s="151"/>
      <c r="S10" s="136"/>
      <c r="T10" s="83"/>
    </row>
    <row r="11" spans="1:20" s="23" customFormat="1" ht="24.95" customHeight="1" x14ac:dyDescent="0.25">
      <c r="A11" s="19">
        <v>1</v>
      </c>
      <c r="B11" s="18" t="s">
        <v>75</v>
      </c>
      <c r="C11" s="14">
        <v>2</v>
      </c>
      <c r="D11" s="17">
        <f t="shared" ref="D11:D19" si="0">(J11+K11+M11+N11)*C11/F11</f>
        <v>0</v>
      </c>
      <c r="E11" s="16">
        <f t="shared" ref="E11:E19" si="1">(I11-K11+L11-N11+O11)*C11/F11</f>
        <v>1.2</v>
      </c>
      <c r="F11" s="15">
        <f t="shared" ref="F11:F19" si="2">G11+H11</f>
        <v>50</v>
      </c>
      <c r="G11" s="15">
        <v>20</v>
      </c>
      <c r="H11" s="14">
        <f t="shared" ref="H11:H19" si="3">I11+L11+O11</f>
        <v>30</v>
      </c>
      <c r="I11" s="13">
        <v>30</v>
      </c>
      <c r="J11" s="73"/>
      <c r="K11" s="13"/>
      <c r="L11" s="13"/>
      <c r="M11" s="13"/>
      <c r="N11" s="13"/>
      <c r="O11" s="13"/>
      <c r="P11" s="13"/>
      <c r="Q11" s="12"/>
      <c r="R11" s="18" t="s">
        <v>3</v>
      </c>
      <c r="S11" s="42" t="s">
        <v>113</v>
      </c>
      <c r="T11" s="34" t="s">
        <v>94</v>
      </c>
    </row>
    <row r="12" spans="1:20" s="23" customFormat="1" ht="24.95" customHeight="1" x14ac:dyDescent="0.25">
      <c r="A12" s="19">
        <v>2</v>
      </c>
      <c r="B12" s="18" t="s">
        <v>74</v>
      </c>
      <c r="C12" s="14">
        <v>2</v>
      </c>
      <c r="D12" s="17">
        <f t="shared" si="0"/>
        <v>0</v>
      </c>
      <c r="E12" s="16">
        <f t="shared" si="1"/>
        <v>1</v>
      </c>
      <c r="F12" s="15">
        <f t="shared" si="2"/>
        <v>60</v>
      </c>
      <c r="G12" s="15">
        <v>30</v>
      </c>
      <c r="H12" s="14">
        <f t="shared" si="3"/>
        <v>30</v>
      </c>
      <c r="I12" s="13">
        <v>20</v>
      </c>
      <c r="J12" s="13"/>
      <c r="K12" s="13"/>
      <c r="L12" s="13"/>
      <c r="M12" s="13"/>
      <c r="N12" s="13"/>
      <c r="O12" s="13">
        <v>10</v>
      </c>
      <c r="P12" s="13"/>
      <c r="Q12" s="12" t="s">
        <v>10</v>
      </c>
      <c r="R12" s="18" t="s">
        <v>3</v>
      </c>
      <c r="S12" s="43" t="s">
        <v>112</v>
      </c>
      <c r="T12" s="34" t="s">
        <v>95</v>
      </c>
    </row>
    <row r="13" spans="1:20" s="23" customFormat="1" ht="24.95" customHeight="1" x14ac:dyDescent="0.25">
      <c r="A13" s="19">
        <v>3</v>
      </c>
      <c r="B13" s="18" t="s">
        <v>73</v>
      </c>
      <c r="C13" s="14">
        <v>2</v>
      </c>
      <c r="D13" s="17">
        <f t="shared" si="0"/>
        <v>0</v>
      </c>
      <c r="E13" s="16">
        <f t="shared" si="1"/>
        <v>1</v>
      </c>
      <c r="F13" s="15">
        <f t="shared" si="2"/>
        <v>60</v>
      </c>
      <c r="G13" s="15">
        <v>30</v>
      </c>
      <c r="H13" s="14">
        <f t="shared" si="3"/>
        <v>30</v>
      </c>
      <c r="I13" s="13">
        <v>10</v>
      </c>
      <c r="J13" s="13"/>
      <c r="K13" s="13"/>
      <c r="L13" s="13"/>
      <c r="M13" s="13"/>
      <c r="N13" s="13"/>
      <c r="O13" s="13">
        <v>20</v>
      </c>
      <c r="P13" s="13"/>
      <c r="Q13" s="12" t="s">
        <v>25</v>
      </c>
      <c r="R13" s="11" t="s">
        <v>3</v>
      </c>
      <c r="S13" s="38" t="s">
        <v>101</v>
      </c>
      <c r="T13" s="34" t="s">
        <v>96</v>
      </c>
    </row>
    <row r="14" spans="1:20" s="23" customFormat="1" ht="24.95" customHeight="1" x14ac:dyDescent="0.25">
      <c r="A14" s="19">
        <v>4</v>
      </c>
      <c r="B14" s="18" t="s">
        <v>72</v>
      </c>
      <c r="C14" s="14">
        <v>3</v>
      </c>
      <c r="D14" s="17">
        <f t="shared" si="0"/>
        <v>0</v>
      </c>
      <c r="E14" s="16">
        <f t="shared" si="1"/>
        <v>1.5</v>
      </c>
      <c r="F14" s="59">
        <f t="shared" si="2"/>
        <v>90</v>
      </c>
      <c r="G14" s="15">
        <v>45</v>
      </c>
      <c r="H14" s="14">
        <f t="shared" si="3"/>
        <v>45</v>
      </c>
      <c r="I14" s="13"/>
      <c r="J14" s="13"/>
      <c r="K14" s="13"/>
      <c r="L14" s="13"/>
      <c r="M14" s="13"/>
      <c r="N14" s="13"/>
      <c r="O14" s="13">
        <v>45</v>
      </c>
      <c r="P14" s="13"/>
      <c r="Q14" s="12" t="s">
        <v>8</v>
      </c>
      <c r="R14" s="11" t="s">
        <v>3</v>
      </c>
      <c r="S14" s="38" t="s">
        <v>101</v>
      </c>
      <c r="T14" s="34" t="s">
        <v>86</v>
      </c>
    </row>
    <row r="15" spans="1:20" s="23" customFormat="1" ht="24.95" customHeight="1" x14ac:dyDescent="0.25">
      <c r="A15" s="19">
        <v>5</v>
      </c>
      <c r="B15" s="18" t="s">
        <v>63</v>
      </c>
      <c r="C15" s="14">
        <v>2</v>
      </c>
      <c r="D15" s="17">
        <f t="shared" si="0"/>
        <v>0</v>
      </c>
      <c r="E15" s="16">
        <f t="shared" si="1"/>
        <v>1</v>
      </c>
      <c r="F15" s="59">
        <f t="shared" si="2"/>
        <v>60</v>
      </c>
      <c r="G15" s="15">
        <v>30</v>
      </c>
      <c r="H15" s="14">
        <f t="shared" si="3"/>
        <v>30</v>
      </c>
      <c r="I15" s="13">
        <v>30</v>
      </c>
      <c r="J15" s="13"/>
      <c r="K15" s="13"/>
      <c r="L15" s="13"/>
      <c r="M15" s="13"/>
      <c r="N15" s="13"/>
      <c r="O15" s="13"/>
      <c r="P15" s="13"/>
      <c r="Q15" s="12"/>
      <c r="R15" s="11" t="s">
        <v>3</v>
      </c>
      <c r="S15" s="38" t="s">
        <v>101</v>
      </c>
      <c r="T15" s="34" t="s">
        <v>83</v>
      </c>
    </row>
    <row r="16" spans="1:20" s="23" customFormat="1" ht="24.95" customHeight="1" x14ac:dyDescent="0.25">
      <c r="A16" s="19">
        <v>6</v>
      </c>
      <c r="B16" s="18" t="s">
        <v>65</v>
      </c>
      <c r="C16" s="14">
        <v>2</v>
      </c>
      <c r="D16" s="17">
        <f t="shared" si="0"/>
        <v>0</v>
      </c>
      <c r="E16" s="16">
        <f t="shared" si="1"/>
        <v>1.3333333333333333</v>
      </c>
      <c r="F16" s="59">
        <f t="shared" si="2"/>
        <v>60</v>
      </c>
      <c r="G16" s="15">
        <v>20</v>
      </c>
      <c r="H16" s="14">
        <f t="shared" si="3"/>
        <v>40</v>
      </c>
      <c r="I16" s="13">
        <v>40</v>
      </c>
      <c r="J16" s="13"/>
      <c r="K16" s="13"/>
      <c r="L16" s="13"/>
      <c r="M16" s="13"/>
      <c r="N16" s="13"/>
      <c r="O16" s="13"/>
      <c r="P16" s="13"/>
      <c r="Q16" s="12"/>
      <c r="R16" s="11" t="s">
        <v>71</v>
      </c>
      <c r="S16" s="38" t="s">
        <v>101</v>
      </c>
      <c r="T16" s="34" t="s">
        <v>86</v>
      </c>
    </row>
    <row r="17" spans="1:21" s="23" customFormat="1" ht="24.95" customHeight="1" x14ac:dyDescent="0.25">
      <c r="A17" s="19">
        <v>7</v>
      </c>
      <c r="B17" s="18" t="s">
        <v>67</v>
      </c>
      <c r="C17" s="14">
        <v>2</v>
      </c>
      <c r="D17" s="17">
        <f t="shared" si="0"/>
        <v>0</v>
      </c>
      <c r="E17" s="16">
        <f t="shared" si="1"/>
        <v>1.32</v>
      </c>
      <c r="F17" s="59">
        <f t="shared" si="2"/>
        <v>50</v>
      </c>
      <c r="G17" s="15">
        <v>17</v>
      </c>
      <c r="H17" s="14">
        <f t="shared" si="3"/>
        <v>33</v>
      </c>
      <c r="I17" s="13">
        <v>21</v>
      </c>
      <c r="J17" s="60"/>
      <c r="K17" s="13"/>
      <c r="L17" s="13"/>
      <c r="M17" s="13"/>
      <c r="N17" s="13"/>
      <c r="O17" s="13">
        <v>12</v>
      </c>
      <c r="P17" s="13"/>
      <c r="Q17" s="12" t="s">
        <v>8</v>
      </c>
      <c r="R17" s="11" t="s">
        <v>71</v>
      </c>
      <c r="S17" s="38" t="s">
        <v>101</v>
      </c>
      <c r="T17" s="34" t="s">
        <v>85</v>
      </c>
    </row>
    <row r="18" spans="1:21" s="23" customFormat="1" ht="24.95" customHeight="1" x14ac:dyDescent="0.25">
      <c r="A18" s="19">
        <v>8</v>
      </c>
      <c r="B18" s="18" t="s">
        <v>70</v>
      </c>
      <c r="C18" s="14">
        <v>3</v>
      </c>
      <c r="D18" s="17">
        <f t="shared" si="0"/>
        <v>0</v>
      </c>
      <c r="E18" s="16">
        <f t="shared" si="1"/>
        <v>1.8</v>
      </c>
      <c r="F18" s="59">
        <f t="shared" si="2"/>
        <v>75</v>
      </c>
      <c r="G18" s="15">
        <v>30</v>
      </c>
      <c r="H18" s="14">
        <f t="shared" si="3"/>
        <v>45</v>
      </c>
      <c r="I18" s="13">
        <v>15</v>
      </c>
      <c r="J18" s="13"/>
      <c r="K18" s="13"/>
      <c r="L18" s="13"/>
      <c r="M18" s="13"/>
      <c r="N18" s="13"/>
      <c r="O18" s="13">
        <v>30</v>
      </c>
      <c r="P18" s="13"/>
      <c r="Q18" s="12" t="s">
        <v>8</v>
      </c>
      <c r="R18" s="11" t="s">
        <v>7</v>
      </c>
      <c r="S18" s="38" t="s">
        <v>101</v>
      </c>
      <c r="T18" s="34" t="s">
        <v>97</v>
      </c>
    </row>
    <row r="19" spans="1:21" s="23" customFormat="1" ht="24.95" customHeight="1" thickBot="1" x14ac:dyDescent="0.3">
      <c r="A19" s="19">
        <v>9</v>
      </c>
      <c r="B19" s="18" t="s">
        <v>68</v>
      </c>
      <c r="C19" s="14">
        <v>4</v>
      </c>
      <c r="D19" s="17">
        <f t="shared" si="0"/>
        <v>0</v>
      </c>
      <c r="E19" s="16">
        <f t="shared" si="1"/>
        <v>2.5666666666666669</v>
      </c>
      <c r="F19" s="59">
        <f t="shared" si="2"/>
        <v>120</v>
      </c>
      <c r="G19" s="15">
        <v>43</v>
      </c>
      <c r="H19" s="14">
        <f t="shared" si="3"/>
        <v>77</v>
      </c>
      <c r="I19" s="13">
        <v>53</v>
      </c>
      <c r="J19" s="13"/>
      <c r="K19" s="13"/>
      <c r="L19" s="13"/>
      <c r="M19" s="13"/>
      <c r="N19" s="13"/>
      <c r="O19" s="13">
        <v>24</v>
      </c>
      <c r="P19" s="13"/>
      <c r="Q19" s="12" t="s">
        <v>8</v>
      </c>
      <c r="R19" s="11" t="s">
        <v>3</v>
      </c>
      <c r="S19" s="38" t="s">
        <v>111</v>
      </c>
      <c r="T19" s="34" t="s">
        <v>98</v>
      </c>
    </row>
    <row r="20" spans="1:21" ht="24.95" customHeight="1" thickBot="1" x14ac:dyDescent="0.3">
      <c r="A20" s="128" t="s">
        <v>69</v>
      </c>
      <c r="B20" s="129"/>
      <c r="C20" s="5">
        <f t="shared" ref="C20:P20" si="4">SUM(C11:C19)</f>
        <v>22</v>
      </c>
      <c r="D20" s="6">
        <f t="shared" si="4"/>
        <v>0</v>
      </c>
      <c r="E20" s="10">
        <f t="shared" si="4"/>
        <v>12.72</v>
      </c>
      <c r="F20" s="22">
        <f t="shared" si="4"/>
        <v>625</v>
      </c>
      <c r="G20" s="22">
        <f t="shared" si="4"/>
        <v>265</v>
      </c>
      <c r="H20" s="20">
        <f t="shared" si="4"/>
        <v>360</v>
      </c>
      <c r="I20" s="5">
        <f t="shared" si="4"/>
        <v>219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141</v>
      </c>
      <c r="P20" s="21">
        <f t="shared" si="4"/>
        <v>0</v>
      </c>
      <c r="Q20" s="28"/>
      <c r="R20" s="3"/>
      <c r="S20" s="31"/>
      <c r="T20" s="35"/>
    </row>
    <row r="21" spans="1:21" ht="24.95" customHeight="1" x14ac:dyDescent="0.25">
      <c r="A21" s="19">
        <v>1</v>
      </c>
      <c r="B21" s="18" t="s">
        <v>68</v>
      </c>
      <c r="C21" s="14">
        <v>4</v>
      </c>
      <c r="D21" s="17">
        <f t="shared" ref="D21:D28" si="5">(J21+K21+M21+N21)*C21/F21</f>
        <v>0</v>
      </c>
      <c r="E21" s="16">
        <f t="shared" ref="E21:E28" si="6">(I21-K21+L21-N21+O21)*C21/F21</f>
        <v>1.4333333333333333</v>
      </c>
      <c r="F21" s="59">
        <f t="shared" ref="F21:F30" si="7">G21+H21</f>
        <v>120</v>
      </c>
      <c r="G21" s="15">
        <v>77</v>
      </c>
      <c r="H21" s="14">
        <f t="shared" ref="H21:H30" si="8">I21+L21+O21</f>
        <v>43</v>
      </c>
      <c r="I21" s="13">
        <v>27</v>
      </c>
      <c r="J21" s="13"/>
      <c r="K21" s="13"/>
      <c r="L21" s="13"/>
      <c r="M21" s="13"/>
      <c r="N21" s="13"/>
      <c r="O21" s="13">
        <v>16</v>
      </c>
      <c r="P21" s="13"/>
      <c r="Q21" s="12" t="s">
        <v>8</v>
      </c>
      <c r="R21" s="11" t="s">
        <v>7</v>
      </c>
      <c r="S21" s="38" t="s">
        <v>111</v>
      </c>
      <c r="T21" s="34" t="s">
        <v>98</v>
      </c>
    </row>
    <row r="22" spans="1:21" ht="24.95" customHeight="1" x14ac:dyDescent="0.25">
      <c r="A22" s="19">
        <v>2</v>
      </c>
      <c r="B22" s="18" t="s">
        <v>67</v>
      </c>
      <c r="C22" s="14">
        <v>1</v>
      </c>
      <c r="D22" s="17">
        <f t="shared" si="5"/>
        <v>0</v>
      </c>
      <c r="E22" s="16">
        <f t="shared" si="6"/>
        <v>0.4</v>
      </c>
      <c r="F22" s="59">
        <f t="shared" si="7"/>
        <v>30</v>
      </c>
      <c r="G22" s="15">
        <v>18</v>
      </c>
      <c r="H22" s="14">
        <f t="shared" si="8"/>
        <v>12</v>
      </c>
      <c r="I22" s="13"/>
      <c r="J22" s="13"/>
      <c r="K22" s="13"/>
      <c r="L22" s="13"/>
      <c r="M22" s="13"/>
      <c r="N22" s="13"/>
      <c r="O22" s="13">
        <v>12</v>
      </c>
      <c r="P22" s="13"/>
      <c r="Q22" s="12" t="s">
        <v>8</v>
      </c>
      <c r="R22" s="11" t="s">
        <v>7</v>
      </c>
      <c r="S22" s="38" t="s">
        <v>101</v>
      </c>
      <c r="T22" s="34" t="s">
        <v>85</v>
      </c>
    </row>
    <row r="23" spans="1:21" ht="24.95" customHeight="1" x14ac:dyDescent="0.25">
      <c r="A23" s="19">
        <v>3</v>
      </c>
      <c r="B23" s="18" t="s">
        <v>66</v>
      </c>
      <c r="C23" s="14">
        <v>3</v>
      </c>
      <c r="D23" s="17">
        <f t="shared" si="5"/>
        <v>0</v>
      </c>
      <c r="E23" s="16">
        <f t="shared" si="6"/>
        <v>1.5</v>
      </c>
      <c r="F23" s="59">
        <f t="shared" si="7"/>
        <v>90</v>
      </c>
      <c r="G23" s="15">
        <v>45</v>
      </c>
      <c r="H23" s="14">
        <f t="shared" si="8"/>
        <v>45</v>
      </c>
      <c r="I23" s="13"/>
      <c r="J23" s="13"/>
      <c r="K23" s="13"/>
      <c r="L23" s="13"/>
      <c r="M23" s="13"/>
      <c r="N23" s="13"/>
      <c r="O23" s="13">
        <v>45</v>
      </c>
      <c r="P23" s="13"/>
      <c r="Q23" s="12" t="s">
        <v>8</v>
      </c>
      <c r="R23" s="11" t="s">
        <v>7</v>
      </c>
      <c r="S23" s="38" t="s">
        <v>101</v>
      </c>
      <c r="T23" s="34" t="s">
        <v>93</v>
      </c>
    </row>
    <row r="24" spans="1:21" ht="24.95" customHeight="1" x14ac:dyDescent="0.25">
      <c r="A24" s="19">
        <v>4</v>
      </c>
      <c r="B24" s="18" t="s">
        <v>65</v>
      </c>
      <c r="C24" s="14">
        <v>2</v>
      </c>
      <c r="D24" s="17">
        <f t="shared" si="5"/>
        <v>0</v>
      </c>
      <c r="E24" s="16">
        <f t="shared" si="6"/>
        <v>0.8</v>
      </c>
      <c r="F24" s="59">
        <f t="shared" si="7"/>
        <v>50</v>
      </c>
      <c r="G24" s="15">
        <v>30</v>
      </c>
      <c r="H24" s="14">
        <f t="shared" si="8"/>
        <v>20</v>
      </c>
      <c r="I24" s="13"/>
      <c r="J24" s="13"/>
      <c r="K24" s="13"/>
      <c r="L24" s="13"/>
      <c r="M24" s="13"/>
      <c r="N24" s="13"/>
      <c r="O24" s="13">
        <v>20</v>
      </c>
      <c r="P24" s="13"/>
      <c r="Q24" s="12" t="s">
        <v>10</v>
      </c>
      <c r="R24" s="11" t="s">
        <v>7</v>
      </c>
      <c r="S24" s="38" t="s">
        <v>101</v>
      </c>
      <c r="T24" s="34" t="s">
        <v>86</v>
      </c>
    </row>
    <row r="25" spans="1:21" ht="24.95" customHeight="1" x14ac:dyDescent="0.25">
      <c r="A25" s="19">
        <v>5</v>
      </c>
      <c r="B25" s="18" t="s">
        <v>64</v>
      </c>
      <c r="C25" s="14">
        <v>2</v>
      </c>
      <c r="D25" s="17">
        <f t="shared" si="5"/>
        <v>0</v>
      </c>
      <c r="E25" s="16">
        <f t="shared" si="6"/>
        <v>1</v>
      </c>
      <c r="F25" s="59">
        <f t="shared" si="7"/>
        <v>60</v>
      </c>
      <c r="G25" s="15">
        <v>30</v>
      </c>
      <c r="H25" s="14">
        <f t="shared" si="8"/>
        <v>30</v>
      </c>
      <c r="I25" s="13">
        <v>30</v>
      </c>
      <c r="J25" s="13"/>
      <c r="K25" s="13"/>
      <c r="L25" s="13"/>
      <c r="M25" s="13"/>
      <c r="N25" s="13"/>
      <c r="O25" s="13"/>
      <c r="P25" s="13"/>
      <c r="Q25" s="12"/>
      <c r="R25" s="11" t="s">
        <v>3</v>
      </c>
      <c r="S25" s="38" t="s">
        <v>107</v>
      </c>
      <c r="T25" s="34" t="s">
        <v>89</v>
      </c>
    </row>
    <row r="26" spans="1:21" s="72" customFormat="1" ht="24.95" customHeight="1" x14ac:dyDescent="0.25">
      <c r="A26" s="61">
        <v>6</v>
      </c>
      <c r="B26" s="62" t="s">
        <v>121</v>
      </c>
      <c r="C26" s="63">
        <v>2</v>
      </c>
      <c r="D26" s="64">
        <f>(J26+K26+M26+N26)*C26/F26</f>
        <v>0</v>
      </c>
      <c r="E26" s="65">
        <f>(I26-K26+L26-N26+O26)*C26/F26</f>
        <v>0.8</v>
      </c>
      <c r="F26" s="66">
        <f>G26+H26</f>
        <v>50</v>
      </c>
      <c r="G26" s="66">
        <v>30</v>
      </c>
      <c r="H26" s="63">
        <v>20</v>
      </c>
      <c r="I26" s="67">
        <v>10</v>
      </c>
      <c r="J26" s="67"/>
      <c r="K26" s="67"/>
      <c r="L26" s="67">
        <v>10</v>
      </c>
      <c r="M26" s="67"/>
      <c r="N26" s="67"/>
      <c r="O26" s="67"/>
      <c r="P26" s="67"/>
      <c r="Q26" s="68"/>
      <c r="R26" s="69" t="s">
        <v>3</v>
      </c>
      <c r="S26" s="70" t="s">
        <v>111</v>
      </c>
      <c r="T26" s="71" t="s">
        <v>122</v>
      </c>
    </row>
    <row r="27" spans="1:21" ht="24.95" customHeight="1" x14ac:dyDescent="0.25">
      <c r="A27" s="19">
        <v>7</v>
      </c>
      <c r="B27" s="18" t="s">
        <v>63</v>
      </c>
      <c r="C27" s="14">
        <v>1</v>
      </c>
      <c r="D27" s="17">
        <f t="shared" si="5"/>
        <v>0</v>
      </c>
      <c r="E27" s="16">
        <f t="shared" si="6"/>
        <v>0.53333333333333333</v>
      </c>
      <c r="F27" s="59">
        <f t="shared" si="7"/>
        <v>30</v>
      </c>
      <c r="G27" s="15">
        <v>14</v>
      </c>
      <c r="H27" s="14">
        <f t="shared" si="8"/>
        <v>16</v>
      </c>
      <c r="I27" s="13"/>
      <c r="J27" s="13"/>
      <c r="K27" s="13"/>
      <c r="L27" s="13"/>
      <c r="M27" s="13"/>
      <c r="N27" s="13"/>
      <c r="O27" s="13">
        <v>16</v>
      </c>
      <c r="P27" s="13"/>
      <c r="Q27" s="12" t="s">
        <v>8</v>
      </c>
      <c r="R27" s="11" t="s">
        <v>7</v>
      </c>
      <c r="S27" s="38" t="s">
        <v>101</v>
      </c>
      <c r="T27" s="34" t="s">
        <v>83</v>
      </c>
    </row>
    <row r="28" spans="1:21" ht="24.95" customHeight="1" thickBot="1" x14ac:dyDescent="0.3">
      <c r="A28" s="19">
        <v>8</v>
      </c>
      <c r="B28" s="18" t="s">
        <v>62</v>
      </c>
      <c r="C28" s="14">
        <v>2</v>
      </c>
      <c r="D28" s="17">
        <f t="shared" si="5"/>
        <v>0.66666666666666663</v>
      </c>
      <c r="E28" s="16">
        <f t="shared" si="6"/>
        <v>1</v>
      </c>
      <c r="F28" s="59">
        <f t="shared" si="7"/>
        <v>60</v>
      </c>
      <c r="G28" s="15">
        <v>30</v>
      </c>
      <c r="H28" s="14">
        <f t="shared" si="8"/>
        <v>30</v>
      </c>
      <c r="I28" s="73">
        <v>20</v>
      </c>
      <c r="J28" s="73">
        <v>20</v>
      </c>
      <c r="K28" s="13"/>
      <c r="L28" s="13"/>
      <c r="M28" s="13"/>
      <c r="N28" s="13"/>
      <c r="O28" s="13">
        <v>10</v>
      </c>
      <c r="P28" s="13"/>
      <c r="Q28" s="12" t="s">
        <v>8</v>
      </c>
      <c r="R28" s="11" t="s">
        <v>7</v>
      </c>
      <c r="S28" s="38" t="s">
        <v>114</v>
      </c>
      <c r="T28" s="34" t="s">
        <v>123</v>
      </c>
      <c r="U28" s="74" t="s">
        <v>126</v>
      </c>
    </row>
    <row r="29" spans="1:21" ht="24.95" customHeight="1" thickBot="1" x14ac:dyDescent="0.3">
      <c r="A29" s="128" t="s">
        <v>61</v>
      </c>
      <c r="B29" s="129"/>
      <c r="C29" s="5">
        <f t="shared" ref="C29:P29" si="9">SUM(C21:C28)</f>
        <v>17</v>
      </c>
      <c r="D29" s="6">
        <f t="shared" si="9"/>
        <v>0.66666666666666663</v>
      </c>
      <c r="E29" s="29">
        <f t="shared" si="9"/>
        <v>7.4666666666666668</v>
      </c>
      <c r="F29" s="8">
        <f t="shared" si="9"/>
        <v>490</v>
      </c>
      <c r="G29" s="8">
        <f t="shared" si="9"/>
        <v>274</v>
      </c>
      <c r="H29" s="5">
        <f t="shared" si="9"/>
        <v>216</v>
      </c>
      <c r="I29" s="5">
        <f t="shared" si="9"/>
        <v>87</v>
      </c>
      <c r="J29" s="5">
        <f t="shared" si="9"/>
        <v>20</v>
      </c>
      <c r="K29" s="5">
        <f t="shared" si="9"/>
        <v>0</v>
      </c>
      <c r="L29" s="5">
        <f t="shared" si="9"/>
        <v>10</v>
      </c>
      <c r="M29" s="5">
        <f t="shared" si="9"/>
        <v>0</v>
      </c>
      <c r="N29" s="5">
        <f t="shared" si="9"/>
        <v>0</v>
      </c>
      <c r="O29" s="5">
        <f t="shared" si="9"/>
        <v>119</v>
      </c>
      <c r="P29" s="21">
        <f t="shared" si="9"/>
        <v>0</v>
      </c>
      <c r="Q29" s="28"/>
      <c r="R29" s="3"/>
      <c r="S29" s="31"/>
      <c r="T29" s="35"/>
    </row>
    <row r="30" spans="1:21" ht="24.95" customHeight="1" x14ac:dyDescent="0.25">
      <c r="A30" s="19">
        <v>1</v>
      </c>
      <c r="B30" s="18" t="s">
        <v>5</v>
      </c>
      <c r="C30" s="14">
        <v>9</v>
      </c>
      <c r="D30" s="17">
        <f>(J30+K30+M30+N30)*C30/F30</f>
        <v>0</v>
      </c>
      <c r="E30" s="16">
        <f>(I30-K30+L30-N30+O30)*C30/F30</f>
        <v>5.4</v>
      </c>
      <c r="F30" s="59">
        <f t="shared" si="7"/>
        <v>225</v>
      </c>
      <c r="G30" s="15">
        <v>90</v>
      </c>
      <c r="H30" s="14">
        <f t="shared" si="8"/>
        <v>135</v>
      </c>
      <c r="I30" s="13"/>
      <c r="J30" s="13"/>
      <c r="K30" s="13"/>
      <c r="L30" s="13">
        <v>135</v>
      </c>
      <c r="M30" s="13"/>
      <c r="N30" s="13"/>
      <c r="O30" s="13"/>
      <c r="P30" s="13"/>
      <c r="Q30" s="12"/>
      <c r="R30" s="11" t="s">
        <v>3</v>
      </c>
      <c r="S30" s="30"/>
      <c r="T30" s="34"/>
    </row>
    <row r="31" spans="1:21" ht="24.95" customHeight="1" x14ac:dyDescent="0.25">
      <c r="A31" s="19">
        <v>2</v>
      </c>
      <c r="B31" s="18" t="s">
        <v>60</v>
      </c>
      <c r="C31" s="14">
        <v>2</v>
      </c>
      <c r="D31" s="17">
        <f>(J31+K31+M31+N31)*C31/F31</f>
        <v>0</v>
      </c>
      <c r="E31" s="16">
        <f>(I31-K31+L31-N31+O31)*C31/F31</f>
        <v>1.2</v>
      </c>
      <c r="F31" s="15">
        <f>G31+H31</f>
        <v>50</v>
      </c>
      <c r="G31" s="15">
        <v>20</v>
      </c>
      <c r="H31" s="14">
        <f>I31+L31+O31</f>
        <v>30</v>
      </c>
      <c r="I31" s="13"/>
      <c r="J31" s="13"/>
      <c r="K31" s="13"/>
      <c r="L31" s="13">
        <v>30</v>
      </c>
      <c r="M31" s="13"/>
      <c r="N31" s="13"/>
      <c r="O31" s="13"/>
      <c r="P31" s="13"/>
      <c r="Q31" s="12"/>
      <c r="R31" s="11" t="s">
        <v>3</v>
      </c>
      <c r="S31" s="30"/>
      <c r="T31" s="34"/>
    </row>
    <row r="32" spans="1:21" ht="24.95" customHeight="1" thickBot="1" x14ac:dyDescent="0.3">
      <c r="A32" s="19">
        <v>3</v>
      </c>
      <c r="B32" s="18" t="s">
        <v>59</v>
      </c>
      <c r="C32" s="14">
        <v>10</v>
      </c>
      <c r="D32" s="17">
        <f>(J32+K32+M32+N32)*C32/F32</f>
        <v>0</v>
      </c>
      <c r="E32" s="16">
        <f>(I32-K32+L32-N32+O32)*C32/F32</f>
        <v>10</v>
      </c>
      <c r="F32" s="15">
        <f>G32+H32</f>
        <v>270</v>
      </c>
      <c r="G32" s="15"/>
      <c r="H32" s="14">
        <f>I32+L32+O32</f>
        <v>270</v>
      </c>
      <c r="I32" s="13"/>
      <c r="J32" s="13"/>
      <c r="K32" s="13"/>
      <c r="L32" s="13">
        <v>270</v>
      </c>
      <c r="M32" s="13"/>
      <c r="N32" s="13"/>
      <c r="O32" s="13"/>
      <c r="P32" s="13"/>
      <c r="Q32" s="12"/>
      <c r="R32" s="11" t="s">
        <v>3</v>
      </c>
      <c r="S32" s="30"/>
      <c r="T32" s="34"/>
    </row>
    <row r="33" spans="1:20" ht="24.95" customHeight="1" thickBot="1" x14ac:dyDescent="0.3">
      <c r="A33" s="128" t="s">
        <v>2</v>
      </c>
      <c r="B33" s="129"/>
      <c r="C33" s="5">
        <f t="shared" ref="C33:P33" si="10">SUM(C30:C32)</f>
        <v>21</v>
      </c>
      <c r="D33" s="6">
        <f t="shared" si="10"/>
        <v>0</v>
      </c>
      <c r="E33" s="10">
        <f t="shared" si="10"/>
        <v>16.600000000000001</v>
      </c>
      <c r="F33" s="22">
        <f t="shared" si="10"/>
        <v>545</v>
      </c>
      <c r="G33" s="22">
        <f t="shared" si="10"/>
        <v>110</v>
      </c>
      <c r="H33" s="20">
        <f t="shared" si="10"/>
        <v>435</v>
      </c>
      <c r="I33" s="5">
        <f t="shared" si="10"/>
        <v>0</v>
      </c>
      <c r="J33" s="5">
        <f t="shared" si="10"/>
        <v>0</v>
      </c>
      <c r="K33" s="5">
        <f t="shared" si="10"/>
        <v>0</v>
      </c>
      <c r="L33" s="5">
        <f t="shared" si="10"/>
        <v>435</v>
      </c>
      <c r="M33" s="5">
        <f t="shared" si="10"/>
        <v>0</v>
      </c>
      <c r="N33" s="5">
        <f t="shared" si="10"/>
        <v>0</v>
      </c>
      <c r="O33" s="5">
        <f t="shared" si="10"/>
        <v>0</v>
      </c>
      <c r="P33" s="7">
        <f t="shared" si="10"/>
        <v>0</v>
      </c>
      <c r="Q33" s="4"/>
      <c r="R33" s="3"/>
      <c r="S33" s="31"/>
      <c r="T33" s="35"/>
    </row>
    <row r="34" spans="1:20" ht="24.95" customHeight="1" thickBot="1" x14ac:dyDescent="0.3">
      <c r="A34" s="128" t="s">
        <v>58</v>
      </c>
      <c r="B34" s="129"/>
      <c r="C34" s="5">
        <f t="shared" ref="C34:P34" si="11">C20+C29+C33</f>
        <v>60</v>
      </c>
      <c r="D34" s="6">
        <f t="shared" si="11"/>
        <v>0.66666666666666663</v>
      </c>
      <c r="E34" s="6">
        <f t="shared" si="11"/>
        <v>36.786666666666669</v>
      </c>
      <c r="F34" s="5">
        <f t="shared" si="11"/>
        <v>1660</v>
      </c>
      <c r="G34" s="5">
        <f t="shared" si="11"/>
        <v>649</v>
      </c>
      <c r="H34" s="5">
        <f t="shared" si="11"/>
        <v>1011</v>
      </c>
      <c r="I34" s="5">
        <f t="shared" si="11"/>
        <v>306</v>
      </c>
      <c r="J34" s="5">
        <f t="shared" si="11"/>
        <v>20</v>
      </c>
      <c r="K34" s="5">
        <f t="shared" si="11"/>
        <v>0</v>
      </c>
      <c r="L34" s="5">
        <f t="shared" si="11"/>
        <v>445</v>
      </c>
      <c r="M34" s="5">
        <f t="shared" si="11"/>
        <v>0</v>
      </c>
      <c r="N34" s="5">
        <f t="shared" si="11"/>
        <v>0</v>
      </c>
      <c r="O34" s="5">
        <f t="shared" si="11"/>
        <v>260</v>
      </c>
      <c r="P34" s="5">
        <f t="shared" si="11"/>
        <v>0</v>
      </c>
      <c r="Q34" s="4"/>
      <c r="R34" s="3"/>
      <c r="S34" s="32"/>
      <c r="T34" s="36"/>
    </row>
  </sheetData>
  <mergeCells count="45">
    <mergeCell ref="A29:B29"/>
    <mergeCell ref="A1:R1"/>
    <mergeCell ref="F5:K5"/>
    <mergeCell ref="A4:E4"/>
    <mergeCell ref="A5:E5"/>
    <mergeCell ref="A3:R3"/>
    <mergeCell ref="A2:R2"/>
    <mergeCell ref="L4:R4"/>
    <mergeCell ref="L5:R5"/>
    <mergeCell ref="F4:K4"/>
    <mergeCell ref="R9:R10"/>
    <mergeCell ref="M9:M10"/>
    <mergeCell ref="J9:J10"/>
    <mergeCell ref="S6:S8"/>
    <mergeCell ref="A33:B33"/>
    <mergeCell ref="I7:K7"/>
    <mergeCell ref="O7:Q7"/>
    <mergeCell ref="H7:H8"/>
    <mergeCell ref="R6:R8"/>
    <mergeCell ref="O9:O10"/>
    <mergeCell ref="P9:P10"/>
    <mergeCell ref="F6:F8"/>
    <mergeCell ref="G6:G8"/>
    <mergeCell ref="L7:N7"/>
    <mergeCell ref="C7:C8"/>
    <mergeCell ref="L9:L10"/>
    <mergeCell ref="N9:N10"/>
    <mergeCell ref="Q9:Q10"/>
    <mergeCell ref="A20:B20"/>
    <mergeCell ref="T6:T8"/>
    <mergeCell ref="S9:S10"/>
    <mergeCell ref="T9:T10"/>
    <mergeCell ref="A34:B34"/>
    <mergeCell ref="H6:Q6"/>
    <mergeCell ref="C6:E6"/>
    <mergeCell ref="E7:E8"/>
    <mergeCell ref="D7:D8"/>
    <mergeCell ref="A9:A10"/>
    <mergeCell ref="B9:B10"/>
    <mergeCell ref="C9:C10"/>
    <mergeCell ref="A6:A8"/>
    <mergeCell ref="B6:B8"/>
    <mergeCell ref="G9:G10"/>
    <mergeCell ref="I9:I10"/>
    <mergeCell ref="K9:K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I rok</vt:lpstr>
      <vt:lpstr>II rok</vt:lpstr>
      <vt:lpstr>'I rok'!Obszar_wydruku</vt:lpstr>
      <vt:lpstr>'II rok'!Obszar_wydruku</vt:lpstr>
      <vt:lpstr>'I rok'!Tytuły_wydruku</vt:lpstr>
      <vt:lpstr>'II rok'!Tytuły_wydruku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2024-09-25T14:09:51Z</dcterms:modified>
</cp:coreProperties>
</file>